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S\HFAS\Projects\0123-00 District Reports\DistRep2019\Tameside\Report\Report Sections For Website\"/>
    </mc:Choice>
  </mc:AlternateContent>
  <xr:revisionPtr revIDLastSave="0" documentId="8_{B6B33ABD-582C-4C12-AAFE-861DE3CD1B79}" xr6:coauthVersionLast="45" xr6:coauthVersionMax="45" xr10:uidLastSave="{00000000-0000-0000-0000-000000000000}"/>
  <bookViews>
    <workbookView xWindow="-110" yWindow="-110" windowWidth="19420" windowHeight="10420" xr2:uid="{00C0E738-0CCD-4FF9-856E-697DED422721}"/>
  </bookViews>
  <sheets>
    <sheet name="Key Centre Notes" sheetId="1" r:id="rId1"/>
    <sheet name="Cordon Map" sheetId="2" r:id="rId2"/>
    <sheet name="Table 17 Key Centre Surveys AM" sheetId="3" r:id="rId3"/>
    <sheet name="Table 18 Key Centre Surveys OP" sheetId="4" r:id="rId4"/>
    <sheet name="Table 19 Key Centre Surveys PM" sheetId="5" r:id="rId5"/>
    <sheet name="Tables 20-22 KC New Dev" sheetId="6" r:id="rId6"/>
    <sheet name="Tab 23  KC Traffic Trend" sheetId="7" r:id="rId7"/>
    <sheet name="Tab 24  KC NewDev Traffic Trend" sheetId="8" r:id="rId8"/>
    <sheet name="Tab 25  KC NewDev Ped Trend" sheetId="9" r:id="rId9"/>
    <sheet name="Tabs 26 &amp; 27 KC Car Occupancy" sheetId="10" r:id="rId10"/>
    <sheet name="Table 28 &amp; 29 Rail Met to KC" sheetId="11" r:id="rId11"/>
    <sheet name="Table 30 Walk to KC" sheetId="12" r:id="rId12"/>
    <sheet name="Table 31 KC Car&amp;Non-CarTrip" sheetId="13" r:id="rId13"/>
  </sheets>
  <externalReferences>
    <externalReference r:id="rId14"/>
  </externalReferences>
  <definedNames>
    <definedName name="_Toc174354940" localSheetId="0">'Key Centre Notes'!#REF!</definedName>
    <definedName name="_Toc243370737" localSheetId="6">'Tab 23  KC Traffic Trend'!#REF!</definedName>
    <definedName name="_Toc243370737" localSheetId="7">'Tab 24  KC NewDev Traffic Trend'!#REF!</definedName>
    <definedName name="_Toc243370737" localSheetId="8">'Tab 25  KC NewDev Ped Trend'!#REF!</definedName>
    <definedName name="_Toc243370739" localSheetId="12">'Table 31 KC Car&amp;Non-CarTrip'!#REF!</definedName>
    <definedName name="corridor_names">'[1]Lookup tables'!$C$3:$D$19</definedName>
    <definedName name="day_names">'[1]Lookup tables'!$M$3:$N$9</definedName>
    <definedName name="direction_names">'[1]Lookup tables'!$P$3:$Q$8</definedName>
    <definedName name="Period" localSheetId="7">#REF!</definedName>
    <definedName name="Period" localSheetId="8">#REF!</definedName>
    <definedName name="Period" localSheetId="5">#REF!</definedName>
    <definedName name="Period">#REF!</definedName>
    <definedName name="_xlnm.Print_Area" localSheetId="1">'Cordon Map'!$A$1:$R$46</definedName>
    <definedName name="_xlnm.Print_Area" localSheetId="0">'Key Centre Notes'!$A$1:$K$41</definedName>
    <definedName name="_xlnm.Print_Area" localSheetId="6">'Tab 23  KC Traffic Trend'!$A$1:$W$52</definedName>
    <definedName name="_xlnm.Print_Area" localSheetId="7">'Tab 24  KC NewDev Traffic Trend'!$A$1:$U$44</definedName>
    <definedName name="_xlnm.Print_Area" localSheetId="8">'Tab 25  KC NewDev Ped Trend'!$A$1:$K$31</definedName>
    <definedName name="_xlnm.Print_Area" localSheetId="2">'Table 17 Key Centre Surveys AM'!$A$1:$N$45</definedName>
    <definedName name="_xlnm.Print_Area" localSheetId="3">'Table 18 Key Centre Surveys OP'!$A$1:$S$54</definedName>
    <definedName name="_xlnm.Print_Area" localSheetId="4">'Table 19 Key Centre Surveys PM'!$A$1:$N$44</definedName>
    <definedName name="_xlnm.Print_Area" localSheetId="10">'Table 28 &amp; 29 Rail Met to KC'!$A$1:$H$48</definedName>
    <definedName name="_xlnm.Print_Area" localSheetId="11">'Table 30 Walk to KC'!$A$1:$G$49</definedName>
    <definedName name="_xlnm.Print_Area" localSheetId="12">'Table 31 KC Car&amp;Non-CarTrip'!$A$1:$AF$70</definedName>
    <definedName name="_xlnm.Print_Area" localSheetId="5">'Tables 20-22 KC New Dev'!$A$2:$T$123</definedName>
    <definedName name="_xlnm.Print_Area" localSheetId="9">'Tabs 26 &amp; 27 KC Car Occupancy'!$A$1:$H$51</definedName>
    <definedName name="station_names">'[1]Lookup tables'!$A$3:$B$242</definedName>
    <definedName name="weather_names">'[1]Lookup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2" i="13" l="1"/>
  <c r="G62" i="13"/>
  <c r="E62" i="13"/>
  <c r="D62" i="13"/>
  <c r="C62" i="13"/>
  <c r="I61" i="13"/>
  <c r="I60" i="13"/>
  <c r="I59" i="13"/>
  <c r="I58" i="13"/>
  <c r="I57" i="13"/>
  <c r="I56" i="13"/>
  <c r="I55" i="13"/>
  <c r="I54" i="13"/>
  <c r="I53" i="13"/>
  <c r="I52" i="13"/>
  <c r="I51" i="13"/>
  <c r="I50" i="13"/>
  <c r="I49" i="13"/>
  <c r="I46" i="13"/>
  <c r="I43" i="13"/>
  <c r="H42" i="13"/>
  <c r="G42" i="13"/>
  <c r="E42" i="13"/>
  <c r="D42" i="13"/>
  <c r="C42" i="13"/>
  <c r="I41" i="13"/>
  <c r="K41" i="13" s="1"/>
  <c r="I40" i="13"/>
  <c r="I39" i="13"/>
  <c r="I38" i="13"/>
  <c r="I37" i="13"/>
  <c r="I36" i="13"/>
  <c r="I35" i="13"/>
  <c r="I34" i="13"/>
  <c r="I33" i="13"/>
  <c r="I32" i="13"/>
  <c r="I31" i="13"/>
  <c r="I30" i="13"/>
  <c r="I29" i="13"/>
  <c r="I26" i="13"/>
  <c r="I23" i="13"/>
  <c r="H22" i="13"/>
  <c r="G22" i="13"/>
  <c r="E22" i="13"/>
  <c r="D22" i="13"/>
  <c r="C22" i="13"/>
  <c r="I21" i="13"/>
  <c r="J21" i="13" s="1"/>
  <c r="I20" i="13"/>
  <c r="I19" i="13"/>
  <c r="I18" i="13"/>
  <c r="I17" i="13"/>
  <c r="I16" i="13"/>
  <c r="I15" i="13"/>
  <c r="I14" i="13"/>
  <c r="I13" i="13"/>
  <c r="I12" i="13"/>
  <c r="I11" i="13"/>
  <c r="I10" i="13"/>
  <c r="I9" i="13"/>
  <c r="I6" i="13"/>
  <c r="I3" i="13"/>
  <c r="D20" i="12"/>
  <c r="C20" i="12"/>
  <c r="B20" i="12"/>
  <c r="D35" i="11"/>
  <c r="C35" i="11"/>
  <c r="B35" i="11"/>
  <c r="D22" i="11"/>
  <c r="C22" i="11"/>
  <c r="B22" i="11"/>
  <c r="E32" i="8"/>
  <c r="D32" i="8"/>
  <c r="C32" i="8"/>
  <c r="I31" i="8"/>
  <c r="I30" i="8"/>
  <c r="I29" i="8"/>
  <c r="I28" i="8"/>
  <c r="I27" i="8"/>
  <c r="I26" i="8"/>
  <c r="I25" i="8"/>
  <c r="I24" i="8"/>
  <c r="I23" i="8"/>
  <c r="E22" i="8"/>
  <c r="D22" i="8"/>
  <c r="C22" i="8"/>
  <c r="I21" i="8"/>
  <c r="I22" i="8" s="1"/>
  <c r="I20" i="8"/>
  <c r="I19" i="8"/>
  <c r="I18" i="8"/>
  <c r="I17" i="8"/>
  <c r="I16" i="8"/>
  <c r="I15" i="8"/>
  <c r="I14" i="8"/>
  <c r="I13" i="8"/>
  <c r="E12" i="8"/>
  <c r="D12" i="8"/>
  <c r="C12" i="8"/>
  <c r="I11" i="8"/>
  <c r="I10" i="8"/>
  <c r="I9" i="8"/>
  <c r="I8" i="8"/>
  <c r="I7" i="8"/>
  <c r="I6" i="8"/>
  <c r="I5" i="8"/>
  <c r="I4" i="8"/>
  <c r="I3" i="8"/>
  <c r="I50" i="7"/>
  <c r="H50" i="7"/>
  <c r="G50" i="7"/>
  <c r="F50" i="7"/>
  <c r="E50" i="7"/>
  <c r="D50" i="7"/>
  <c r="C50" i="7"/>
  <c r="R26" i="7"/>
  <c r="Q26" i="7"/>
  <c r="P26" i="7"/>
  <c r="O26" i="7"/>
  <c r="N26" i="7"/>
  <c r="M26" i="7"/>
  <c r="L26" i="7"/>
  <c r="I26" i="7"/>
  <c r="H26" i="7"/>
  <c r="G26" i="7"/>
  <c r="F26" i="7"/>
  <c r="E26" i="7"/>
  <c r="D26" i="7"/>
  <c r="C26" i="7"/>
  <c r="K25" i="6"/>
  <c r="J25" i="6"/>
  <c r="I25" i="6"/>
  <c r="G25" i="6"/>
  <c r="F25" i="6"/>
  <c r="E25" i="6"/>
  <c r="D25" i="6"/>
  <c r="C25" i="6"/>
  <c r="L24" i="6"/>
  <c r="L23" i="6"/>
  <c r="L22" i="6"/>
  <c r="L21" i="6"/>
  <c r="K16" i="6"/>
  <c r="J16" i="6"/>
  <c r="I16" i="6"/>
  <c r="G16" i="6"/>
  <c r="F16" i="6"/>
  <c r="E16" i="6"/>
  <c r="D16" i="6"/>
  <c r="C16" i="6"/>
  <c r="L15" i="6"/>
  <c r="L14" i="6"/>
  <c r="L13" i="6"/>
  <c r="L12" i="6"/>
  <c r="K7" i="6"/>
  <c r="J7" i="6"/>
  <c r="I7" i="6"/>
  <c r="G7" i="6"/>
  <c r="F7" i="6"/>
  <c r="E7" i="6"/>
  <c r="D7" i="6"/>
  <c r="C7" i="6"/>
  <c r="L6" i="6"/>
  <c r="L5" i="6"/>
  <c r="L4" i="6"/>
  <c r="L3" i="6"/>
  <c r="H31" i="5"/>
  <c r="G31" i="5"/>
  <c r="C31" i="5"/>
  <c r="M26" i="5"/>
  <c r="L26" i="5"/>
  <c r="K26" i="5"/>
  <c r="J26" i="5"/>
  <c r="I26" i="5"/>
  <c r="G26" i="5"/>
  <c r="F26" i="5"/>
  <c r="F31" i="5" s="1"/>
  <c r="E26" i="5"/>
  <c r="E31" i="5" s="1"/>
  <c r="D26" i="5"/>
  <c r="C26" i="5"/>
  <c r="N25" i="5"/>
  <c r="N24" i="5"/>
  <c r="N23" i="5"/>
  <c r="N22" i="5"/>
  <c r="N21" i="5"/>
  <c r="N20" i="5"/>
  <c r="N19" i="5"/>
  <c r="N18" i="5"/>
  <c r="N17" i="5"/>
  <c r="N16" i="5"/>
  <c r="N15" i="5"/>
  <c r="N14" i="5"/>
  <c r="N13" i="5"/>
  <c r="N12" i="5"/>
  <c r="N11" i="5"/>
  <c r="N10" i="5"/>
  <c r="N9" i="5"/>
  <c r="N8" i="5"/>
  <c r="N7" i="5"/>
  <c r="N6" i="5"/>
  <c r="N5" i="5"/>
  <c r="N4" i="5"/>
  <c r="N3" i="5"/>
  <c r="H31" i="4"/>
  <c r="M26" i="4"/>
  <c r="L26" i="4"/>
  <c r="K26" i="4"/>
  <c r="J26" i="4"/>
  <c r="I26" i="4"/>
  <c r="G26" i="4"/>
  <c r="G31" i="4" s="1"/>
  <c r="F26" i="4"/>
  <c r="F31" i="4" s="1"/>
  <c r="E26" i="4"/>
  <c r="E31" i="4" s="1"/>
  <c r="D26" i="4"/>
  <c r="D31" i="4" s="1"/>
  <c r="C26" i="4"/>
  <c r="C31" i="4" s="1"/>
  <c r="N25" i="4"/>
  <c r="N24" i="4"/>
  <c r="N23" i="4"/>
  <c r="N22" i="4"/>
  <c r="N21" i="4"/>
  <c r="N20" i="4"/>
  <c r="N19" i="4"/>
  <c r="N18" i="4"/>
  <c r="N17" i="4"/>
  <c r="N16" i="4"/>
  <c r="N15" i="4"/>
  <c r="N14" i="4"/>
  <c r="N13" i="4"/>
  <c r="N12" i="4"/>
  <c r="N11" i="4"/>
  <c r="N10" i="4"/>
  <c r="N9" i="4"/>
  <c r="N8" i="4"/>
  <c r="N7" i="4"/>
  <c r="N6" i="4"/>
  <c r="N5" i="4"/>
  <c r="N4" i="4"/>
  <c r="N3" i="4"/>
  <c r="H31" i="3"/>
  <c r="C31" i="3"/>
  <c r="M26" i="3"/>
  <c r="L26" i="3"/>
  <c r="K26" i="3"/>
  <c r="J26" i="3"/>
  <c r="I26" i="3"/>
  <c r="G26" i="3"/>
  <c r="G31" i="3" s="1"/>
  <c r="F26" i="3"/>
  <c r="F31" i="3" s="1"/>
  <c r="E26" i="3"/>
  <c r="E31" i="3" s="1"/>
  <c r="D26" i="3"/>
  <c r="C26" i="3"/>
  <c r="N25" i="3"/>
  <c r="N24" i="3"/>
  <c r="N23" i="3"/>
  <c r="N22" i="3"/>
  <c r="N21" i="3"/>
  <c r="N20" i="3"/>
  <c r="N19" i="3"/>
  <c r="N18" i="3"/>
  <c r="N17" i="3"/>
  <c r="N16" i="3"/>
  <c r="N15" i="3"/>
  <c r="N14" i="3"/>
  <c r="N13" i="3"/>
  <c r="N12" i="3"/>
  <c r="N11" i="3"/>
  <c r="N10" i="3"/>
  <c r="N9" i="3"/>
  <c r="N8" i="3"/>
  <c r="N7" i="3"/>
  <c r="N6" i="3"/>
  <c r="N5" i="3"/>
  <c r="N4" i="3"/>
  <c r="N3" i="3"/>
  <c r="K21" i="13" l="1"/>
  <c r="I62" i="13"/>
  <c r="J61" i="13"/>
  <c r="N26" i="4"/>
  <c r="I12" i="8"/>
  <c r="I32" i="8"/>
  <c r="N26" i="3"/>
  <c r="N28" i="3" s="1"/>
  <c r="J28" i="3"/>
  <c r="N26" i="5"/>
  <c r="N27" i="5" s="1"/>
  <c r="N28" i="5" s="1"/>
  <c r="J28" i="5"/>
  <c r="L27" i="4"/>
  <c r="M27" i="4"/>
  <c r="M28" i="4" s="1"/>
  <c r="I27" i="4"/>
  <c r="N27" i="4"/>
  <c r="N28" i="4" s="1"/>
  <c r="I26" i="6"/>
  <c r="J27" i="4"/>
  <c r="J26" i="6"/>
  <c r="L27" i="3"/>
  <c r="K27" i="4"/>
  <c r="K26" i="6"/>
  <c r="N27" i="3"/>
  <c r="M27" i="3"/>
  <c r="M28" i="3" s="1"/>
  <c r="K27" i="5"/>
  <c r="I27" i="5"/>
  <c r="I42" i="13"/>
  <c r="D31" i="3"/>
  <c r="D31" i="5"/>
  <c r="I22" i="13"/>
  <c r="J41" i="13"/>
  <c r="K61" i="13"/>
  <c r="J28" i="4"/>
  <c r="L7" i="6"/>
  <c r="I8" i="6" s="1"/>
  <c r="L16" i="6"/>
  <c r="I17" i="6" s="1"/>
  <c r="L25" i="6"/>
  <c r="O28" i="3" l="1"/>
  <c r="I27" i="3"/>
  <c r="K27" i="3"/>
  <c r="M27" i="5"/>
  <c r="M28" i="5" s="1"/>
  <c r="J27" i="3"/>
  <c r="J27" i="5"/>
  <c r="L27" i="5"/>
  <c r="J17" i="6"/>
  <c r="K17" i="6"/>
  <c r="J8" i="6"/>
  <c r="O28" i="5"/>
  <c r="K8" i="6"/>
  <c r="O28" i="4"/>
</calcChain>
</file>

<file path=xl/sharedStrings.xml><?xml version="1.0" encoding="utf-8"?>
<sst xmlns="http://schemas.openxmlformats.org/spreadsheetml/2006/main" count="588" uniqueCount="135">
  <si>
    <t>Key Centre Monitoring</t>
  </si>
  <si>
    <t>Traffic and rail counts were conducted on a cordon around Ashton in 1997. After that, Ashton was surveyed on a three yearly cycle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</si>
  <si>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 xml:space="preserve">Tables providing details of road traffic and modal share trends are presented in this report. </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</si>
  <si>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</si>
  <si>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</si>
  <si>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t xml:space="preserve">Table 17 Key Centre Cordon Survey Summary by Site in September 2019 (07:30-09:30) </t>
  </si>
  <si>
    <t>Site No</t>
  </si>
  <si>
    <t>Location</t>
  </si>
  <si>
    <t>Cars</t>
  </si>
  <si>
    <t>LGVs</t>
  </si>
  <si>
    <t>OGVs</t>
  </si>
  <si>
    <t>Buses</t>
  </si>
  <si>
    <t>Motor Cycles</t>
  </si>
  <si>
    <t>Car Occupancy</t>
  </si>
  <si>
    <t>Car Trips</t>
  </si>
  <si>
    <t>Pedal Cycles</t>
  </si>
  <si>
    <t>Bus Trips</t>
  </si>
  <si>
    <t>Walk</t>
  </si>
  <si>
    <t>Rail &amp; Metrolink</t>
  </si>
  <si>
    <t>All Trips (excl m/c &amp; goods)</t>
  </si>
  <si>
    <t>U Penny Meadow</t>
  </si>
  <si>
    <t>*</t>
  </si>
  <si>
    <t>U Stamford St Central</t>
  </si>
  <si>
    <t>U Old St</t>
  </si>
  <si>
    <t>U Cotton St East</t>
  </si>
  <si>
    <t>U Katherine St</t>
  </si>
  <si>
    <t>U Water St</t>
  </si>
  <si>
    <t>Ashton Railway Station</t>
  </si>
  <si>
    <t/>
  </si>
  <si>
    <t>U Old St ( Peds )</t>
  </si>
  <si>
    <t>U Pedestrian Subway B</t>
  </si>
  <si>
    <t>U Mill Lane</t>
  </si>
  <si>
    <t>2019 LINK COUNT DATA EXCLUDED (see notes below)</t>
  </si>
  <si>
    <t>U Wellington St</t>
  </si>
  <si>
    <t>U Williamson St</t>
  </si>
  <si>
    <t>Ashton Metrolink</t>
  </si>
  <si>
    <t>Ashton Bus Station</t>
  </si>
  <si>
    <t>U Orange St</t>
  </si>
  <si>
    <t>U Warrington St</t>
  </si>
  <si>
    <t>(see notes)</t>
  </si>
  <si>
    <t>C Wellington Rd</t>
  </si>
  <si>
    <t>U Harley St</t>
  </si>
  <si>
    <t>C Henrietta St</t>
  </si>
  <si>
    <t>* *</t>
  </si>
  <si>
    <t>Penny Meadow (bus alighters)</t>
  </si>
  <si>
    <t>Wellington Road (bus alighters)</t>
  </si>
  <si>
    <t>Total</t>
  </si>
  <si>
    <t xml:space="preserve">Average Car Occupancy = </t>
  </si>
  <si>
    <r>
      <t xml:space="preserve">NOTES: 1) Ashton Key Centre - </t>
    </r>
    <r>
      <rPr>
        <sz val="9"/>
        <rFont val="Calibri"/>
        <family val="2"/>
        <scheme val="minor"/>
      </rPr>
      <t xml:space="preserve">the cordon was redrawn in 2013 to fall within the Ashton Northern Bypass (opened 2012). Link count sites 85801 - 85804, 85814 and 85833 were discontinued and replaced by sites 85836 and 85838 - 85841 </t>
    </r>
    <r>
      <rPr>
        <b/>
        <sz val="9"/>
        <rFont val="Calibri"/>
        <family val="2"/>
        <scheme val="minor"/>
      </rPr>
      <t xml:space="preserve"> </t>
    </r>
  </si>
  <si>
    <r>
      <t xml:space="preserve">2) 2019 SURVEYS: </t>
    </r>
    <r>
      <rPr>
        <sz val="9"/>
        <rFont val="Calibri"/>
        <family val="2"/>
        <scheme val="minor"/>
      </rPr>
      <t>Ashton Bus Station partially closed (Stands J-R) due to construction of a new transport interchange (closure from 23.06.2018 - Spring 2020). This has affected link and pedestrian counts and also bus occupancy rates at individual sites as follows:</t>
    </r>
  </si>
  <si>
    <r>
      <rPr>
        <b/>
        <sz val="9"/>
        <rFont val="Calibri"/>
        <family val="2"/>
      </rPr>
      <t>85806 U Penny Meadow</t>
    </r>
    <r>
      <rPr>
        <sz val="9"/>
        <rFont val="Calibri"/>
        <family val="2"/>
      </rPr>
      <t xml:space="preserve"> -Buses passing this stop were counted at the bus station.</t>
    </r>
  </si>
  <si>
    <r>
      <rPr>
        <b/>
        <sz val="9"/>
        <rFont val="Calibri"/>
        <family val="2"/>
      </rPr>
      <t>85810 U Old Street</t>
    </r>
    <r>
      <rPr>
        <sz val="9"/>
        <rFont val="Calibri"/>
        <family val="2"/>
      </rPr>
      <t xml:space="preserve"> -Some bus services re-routed via Old St to a temporary stop at Gas St.</t>
    </r>
  </si>
  <si>
    <r>
      <rPr>
        <b/>
        <sz val="9"/>
        <rFont val="Calibri"/>
        <family val="2"/>
      </rPr>
      <t>85812 C Katherine St</t>
    </r>
    <r>
      <rPr>
        <sz val="9"/>
        <rFont val="Calibri"/>
        <family val="2"/>
      </rPr>
      <t xml:space="preserve"> - Some bus services re-routed via Old St to a temporary stop at Gas St and others via Cavendish St/Wellington Rd to the bus station. Pedestrian flows may also be affected as a result.</t>
    </r>
  </si>
  <si>
    <r>
      <rPr>
        <b/>
        <sz val="9"/>
        <rFont val="Calibri"/>
        <family val="2"/>
      </rPr>
      <t>85813 U Water St -</t>
    </r>
    <r>
      <rPr>
        <sz val="9"/>
        <rFont val="Calibri"/>
        <family val="2"/>
      </rPr>
      <t xml:space="preserve"> as for 85812.</t>
    </r>
  </si>
  <si>
    <r>
      <rPr>
        <b/>
        <sz val="9"/>
        <rFont val="Calibri"/>
        <family val="2"/>
      </rPr>
      <t>85838 U Warrington St -</t>
    </r>
    <r>
      <rPr>
        <sz val="9"/>
        <rFont val="Calibri"/>
        <family val="2"/>
      </rPr>
      <t xml:space="preserve"> 2019 car occupancy data excluded due to surveyor error.</t>
    </r>
  </si>
  <si>
    <r>
      <rPr>
        <b/>
        <sz val="9"/>
        <rFont val="Calibri"/>
        <family val="2"/>
      </rPr>
      <t>85841 C Henrietta Street</t>
    </r>
    <r>
      <rPr>
        <sz val="9"/>
        <rFont val="Calibri"/>
        <family val="2"/>
      </rPr>
      <t xml:space="preserve"> - Buses diverted past this stop in 2019 (usually counted at bus station)</t>
    </r>
  </si>
  <si>
    <r>
      <rPr>
        <b/>
        <sz val="9"/>
        <rFont val="Calibri"/>
        <family val="2"/>
      </rPr>
      <t xml:space="preserve">85836 Ashton Bus Station </t>
    </r>
    <r>
      <rPr>
        <sz val="9"/>
        <rFont val="Calibri"/>
        <family val="2"/>
      </rPr>
      <t>- bus flows/ occupancy rates affected as some services re-routed via Cavendish St/Wellington Rd to the bus station. Pedestrian/cycle flows may also be  affected as a result of this and also the possible double counting of bus alighters at the temporary bus stop on Wellington Rd as pedestrians at this site and also sites 85837 - 85839.</t>
    </r>
  </si>
  <si>
    <r>
      <rPr>
        <b/>
        <sz val="9"/>
        <rFont val="Calibri"/>
        <family val="2"/>
      </rPr>
      <t>3) Other - 85285 -  U Mill Ln</t>
    </r>
    <r>
      <rPr>
        <sz val="9"/>
        <rFont val="Calibri"/>
        <family val="2"/>
      </rPr>
      <t xml:space="preserve"> - A review of this survey site following the 2019 survey revealed that a planning oversight meant that a significant amount of traffic actually </t>
    </r>
    <r>
      <rPr>
        <b/>
        <sz val="9"/>
        <rFont val="Calibri"/>
        <family val="2"/>
      </rPr>
      <t>exiting</t>
    </r>
    <r>
      <rPr>
        <sz val="9"/>
        <rFont val="Calibri"/>
        <family val="2"/>
      </rPr>
      <t xml:space="preserve"> the key centre may have erroneously been included in the total for this site and that </t>
    </r>
    <r>
      <rPr>
        <b/>
        <sz val="9"/>
        <rFont val="Calibri"/>
        <family val="2"/>
      </rPr>
      <t>this error may have affected data going as far back as 2015</t>
    </r>
    <r>
      <rPr>
        <sz val="9"/>
        <rFont val="Calibri"/>
        <family val="2"/>
      </rPr>
      <t>. It was thought best to exclude the 2019 data and reconfigure the survey at the site to avoid this anomaly from 2020 onwards.</t>
    </r>
  </si>
  <si>
    <t xml:space="preserve">* Buses at this site are surveyed at the Bus Station. </t>
  </si>
  <si>
    <t>** Buses diverted past this site in 2019</t>
  </si>
  <si>
    <r>
      <rPr>
        <b/>
        <sz val="9"/>
        <rFont val="Calibri"/>
        <family val="2"/>
        <scheme val="minor"/>
      </rPr>
      <t>Car Occupancy Surveys</t>
    </r>
    <r>
      <rPr>
        <sz val="9"/>
        <rFont val="Calibri"/>
        <family val="2"/>
        <scheme val="minor"/>
      </rPr>
      <t xml:space="preserve"> - Sites where no car occupancy surveys were undertaken have been allotted the average value (highlighted)</t>
    </r>
  </si>
  <si>
    <t xml:space="preserve">Table 18 Key Centre Cordon Survey Summary by Site in September 2019 (10:00-12:00) </t>
  </si>
  <si>
    <t xml:space="preserve">Table 19 Key Centre Cordon Survey Summary by Site in September 2019 (16:00-18:00) </t>
  </si>
  <si>
    <t>**</t>
  </si>
  <si>
    <t xml:space="preserve">Table 20 Ashton New Developments Survey Summary by Site in September 2019 (07:30-09:30) </t>
  </si>
  <si>
    <t>Car Occupancy*</t>
  </si>
  <si>
    <t>South Entrance to IKEA</t>
  </si>
  <si>
    <t>West Entrance to IKEA</t>
  </si>
  <si>
    <t>South Entrance to Sainsbury's</t>
  </si>
  <si>
    <t>East Entrance to Sainsbury's</t>
  </si>
  <si>
    <t xml:space="preserve">Table 21 Ashton New Developments Survey Summary by Site in September 2019 (10:00-12:00) </t>
  </si>
  <si>
    <t>s</t>
  </si>
  <si>
    <t>TOTAL</t>
  </si>
  <si>
    <t xml:space="preserve">Table 22 Ashton New Developments Survey Summary by Site in September 2019 (16:00-18:00) </t>
  </si>
  <si>
    <t>Notes</t>
  </si>
  <si>
    <t>These tables summarise all the surveys conducted at new developments in Ashton Town centre in September 2019.</t>
  </si>
  <si>
    <t>* Car Occupancies shown (highlighted) are the averages for each time period in Ashton Key Centre.</t>
  </si>
  <si>
    <t>Table 23 Ashton Key Centre Cordon Counts: Trend 1997, 1998, 2001, 2004, 2007 - 2019</t>
  </si>
  <si>
    <t>Time Period</t>
  </si>
  <si>
    <t>Year</t>
  </si>
  <si>
    <t>LGV</t>
  </si>
  <si>
    <t>OGV</t>
  </si>
  <si>
    <t>M/C</t>
  </si>
  <si>
    <t>P/C</t>
  </si>
  <si>
    <t>All</t>
  </si>
  <si>
    <t>07:30-09:30</t>
  </si>
  <si>
    <t>10:00-12:00</t>
  </si>
  <si>
    <t>2019/1997</t>
  </si>
  <si>
    <t>16:00-18:00</t>
  </si>
  <si>
    <t xml:space="preserve">NB: Ashton Key Centre cordon was redrawn in 2013 to fall within the Ashton Northern Bypass (opened 2012). </t>
  </si>
  <si>
    <t>Table 24 Ashton New Developments Cordon Counts: Trend 2011 - 2019</t>
  </si>
  <si>
    <t>2019/2011</t>
  </si>
  <si>
    <t>-</t>
  </si>
  <si>
    <t>Table 25 Ashton New Developments Pedestrian Trend 2011 - 2019</t>
  </si>
  <si>
    <t>Pedestrians</t>
  </si>
  <si>
    <t>Pedal Cyclists On Pavement</t>
  </si>
  <si>
    <t>Car Occupancy at Key Centre Cordon Sites (towards Key Centre) September 2019</t>
  </si>
  <si>
    <t>Table 26 Ashton Key Centre Car Occupancy Rates 2019</t>
  </si>
  <si>
    <t>Site</t>
  </si>
  <si>
    <t>Site Number</t>
  </si>
  <si>
    <t>% Driver Only</t>
  </si>
  <si>
    <t>Ave Occupancy</t>
  </si>
  <si>
    <t>Penny Meadow</t>
  </si>
  <si>
    <t>Stamford St Central</t>
  </si>
  <si>
    <t>Old Street</t>
  </si>
  <si>
    <t>Katherine Street</t>
  </si>
  <si>
    <t>Warrington Street</t>
  </si>
  <si>
    <t xml:space="preserve">2019 SURVEY DATA EXCLUDED (see note) </t>
  </si>
  <si>
    <t>Henrietta Street</t>
  </si>
  <si>
    <t>All Sites</t>
  </si>
  <si>
    <t>NB: Sites 85803, 85814 and 85833 (north of and on the bypass) discontinued from 2013, sites 85838 and 85841 (south of the bypass) added in 2013. Site 85813 discontinued from 2014, Site 85810 added in 2014.</t>
  </si>
  <si>
    <t>Site 85838 - Warrington Street - 2019 data excluded due to surveyor error.</t>
  </si>
  <si>
    <t xml:space="preserve">Table 27 Trend in Ashton Key Centre Car Occupancy Rates </t>
  </si>
  <si>
    <t>Rail &amp; Metrolink Passengers</t>
  </si>
  <si>
    <t>Table 28 Rail Passengers Entering Ashton Key Centre 1997, 1998, 2001, 2004 and 2007 - 2019</t>
  </si>
  <si>
    <t>NB: Ashton Rail Station is north of the bypass and since 2013, outside the cordon. Some duplication with the pedestrian results may now occur.</t>
  </si>
  <si>
    <t>Table 29 Metrolink Passengers Entering Ashton Key Centre 2018</t>
  </si>
  <si>
    <t>2019/2014</t>
  </si>
  <si>
    <t>Pedestrians Entering Key Centre</t>
  </si>
  <si>
    <t>Table 30 Pedestrians Entering Ashton Key Centre 2001, 2004 and 2007 - 2019</t>
  </si>
  <si>
    <t>2019/2001</t>
  </si>
  <si>
    <t xml:space="preserve"> Table 31    Car and Non-Car Trips into Ashton Key Centre</t>
  </si>
  <si>
    <t>Car</t>
  </si>
  <si>
    <t>Bus*</t>
  </si>
  <si>
    <t>Rail</t>
  </si>
  <si>
    <t>Metrolink</t>
  </si>
  <si>
    <t>Cycle</t>
  </si>
  <si>
    <t>% Car</t>
  </si>
  <si>
    <t>% Non-Car</t>
  </si>
  <si>
    <t>Note:From 2013 onwards the cordon has been redrawn inside the Ashton Northern Bypass allowing through traffic to be excluded.</t>
  </si>
  <si>
    <t>* BUS TRIPS</t>
  </si>
  <si>
    <r>
      <rPr>
        <b/>
        <sz val="11"/>
        <rFont val="Calibri"/>
        <family val="2"/>
        <scheme val="minor"/>
      </rPr>
      <t>1) 2017 SURVEYS</t>
    </r>
    <r>
      <rPr>
        <sz val="11"/>
        <rFont val="Calibri"/>
        <family val="2"/>
        <scheme val="minor"/>
      </rPr>
      <t>: Due to technical issues with the surveys, 2017 data  (with the exception of two sites, 85842 and 85843) was derived from the 2016 surveys.</t>
    </r>
  </si>
  <si>
    <r>
      <rPr>
        <b/>
        <sz val="11"/>
        <rFont val="Calibri"/>
        <family val="2"/>
        <scheme val="minor"/>
      </rPr>
      <t>2)</t>
    </r>
    <r>
      <rPr>
        <sz val="11"/>
        <rFont val="Calibri"/>
        <family val="2"/>
        <scheme val="minor"/>
      </rPr>
      <t xml:space="preserve"> </t>
    </r>
    <r>
      <rPr>
        <b/>
        <sz val="11"/>
        <rFont val="Calibri"/>
        <family val="2"/>
        <scheme val="minor"/>
      </rPr>
      <t>2018 SURVEYS</t>
    </r>
    <r>
      <rPr>
        <sz val="11"/>
        <rFont val="Calibri"/>
        <family val="2"/>
        <scheme val="minor"/>
      </rPr>
      <t xml:space="preserve">: Flows and numbers at individual sites may have been affected by the partial closure of Ashton Bus Station (Stands J-R) due to the construction of a new transport interchange (closure from 23.06.2018 - Spring 2019) and the attendant rerouting of services. </t>
    </r>
  </si>
  <si>
    <r>
      <rPr>
        <b/>
        <sz val="11"/>
        <rFont val="Calibri"/>
        <family val="2"/>
        <scheme val="minor"/>
      </rPr>
      <t>3) Site 85285 (U Mill Lane)</t>
    </r>
    <r>
      <rPr>
        <sz val="11"/>
        <rFont val="Calibri"/>
        <family val="2"/>
        <scheme val="minor"/>
      </rPr>
      <t xml:space="preserve"> - A review of this survey site following the 2019 survey revealed that a survey design oversight meant that buses actually </t>
    </r>
    <r>
      <rPr>
        <b/>
        <sz val="11"/>
        <rFont val="Calibri"/>
        <family val="2"/>
        <scheme val="minor"/>
      </rPr>
      <t>exitin</t>
    </r>
    <r>
      <rPr>
        <sz val="11"/>
        <rFont val="Calibri"/>
        <family val="2"/>
        <scheme val="minor"/>
      </rPr>
      <t xml:space="preserve">g the key centre may have erroneously been included in the total for this site and that this error </t>
    </r>
    <r>
      <rPr>
        <b/>
        <sz val="11"/>
        <rFont val="Calibri"/>
        <family val="2"/>
        <scheme val="minor"/>
      </rPr>
      <t>may have affected data going as far back as 2015</t>
    </r>
    <r>
      <rPr>
        <sz val="11"/>
        <rFont val="Calibri"/>
        <family val="2"/>
        <scheme val="minor"/>
      </rPr>
      <t>. It was decided to exclude the 2019 data and reconfigure the survey at the site to avoid this anomaly from 2020 onwards.</t>
    </r>
  </si>
  <si>
    <r>
      <rPr>
        <b/>
        <sz val="11"/>
        <rFont val="Calibri"/>
        <family val="2"/>
      </rPr>
      <t xml:space="preserve">NB: </t>
    </r>
    <r>
      <rPr>
        <sz val="11"/>
        <rFont val="Calibri"/>
        <family val="2"/>
      </rPr>
      <t>The key centre cordon surveys were undertaken in September 2019. As it was for the previous September 2018 surveys</t>
    </r>
    <r>
      <rPr>
        <b/>
        <sz val="11"/>
        <rFont val="Calibri"/>
        <family val="2"/>
      </rPr>
      <t xml:space="preserve">, </t>
    </r>
    <r>
      <rPr>
        <sz val="11"/>
        <rFont val="Calibri"/>
        <family val="2"/>
      </rPr>
      <t>Ashton Bus Station was partially closed (Stands J-R) due to construction of a new transport interchange (closure from 23.06.2018 - Spring 2020). This has affected link and pedestrian counts and also bus occupancy rates at a number of survey sites. More specific information is contained in the footnotes below the appropriate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</si>
</sst>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amily val="2"/>
    </font>
    <font>
      <sz val="11"/>
      <color rgb="FFFF0000"/>
      <name val="Calibri"/>
      <family val="2"/>
      <scheme val="minor"/>
    </font>
    <font>
      <sz val="11"/>
      <color theme="0"/>
      <name val="Calibri"/>
      <family val="2"/>
      <scheme val="minor"/>
    </font>
    <font>
      <sz val="10"/>
      <name val="Arial"/>
      <family val="2"/>
    </font>
    <font>
      <b/>
      <sz val="11"/>
      <name val="Calibri"/>
      <family val="2"/>
      <scheme val="minor"/>
    </font>
    <font>
      <sz val="11"/>
      <name val="Calibri"/>
      <family val="2"/>
    </font>
    <font>
      <sz val="11"/>
      <name val="Arial"/>
      <family val="2"/>
    </font>
    <font>
      <sz val="11"/>
      <name val="Calibri"/>
      <family val="2"/>
      <scheme val="minor"/>
    </font>
    <font>
      <b/>
      <sz val="11"/>
      <name val="Calibri"/>
      <family val="2"/>
    </font>
    <font>
      <sz val="11"/>
      <color rgb="FFFF0000"/>
      <name val="Calibri"/>
      <family val="2"/>
    </font>
    <font>
      <sz val="10"/>
      <color rgb="FFFF0000"/>
      <name val="Arial"/>
      <family val="2"/>
    </font>
    <font>
      <sz val="9"/>
      <name val="Times New Roman"/>
      <family val="1"/>
    </font>
    <font>
      <sz val="11"/>
      <name val="Times New Roman"/>
      <family val="1"/>
    </font>
    <font>
      <b/>
      <sz val="10"/>
      <name val="Arial"/>
      <family val="2"/>
    </font>
    <font>
      <b/>
      <sz val="9"/>
      <name val="Calibri"/>
      <family val="2"/>
      <scheme val="minor"/>
    </font>
    <font>
      <sz val="9"/>
      <name val="Calibri"/>
      <family val="2"/>
      <scheme val="minor"/>
    </font>
    <font>
      <sz val="9"/>
      <name val="Calibri"/>
      <family val="2"/>
    </font>
    <font>
      <b/>
      <sz val="9"/>
      <name val="Calibri"/>
      <family val="2"/>
    </font>
    <font>
      <sz val="11"/>
      <color theme="0"/>
      <name val="Calibri"/>
      <family val="2"/>
    </font>
    <font>
      <sz val="10"/>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indexed="22"/>
        <bgColor indexed="64"/>
      </patternFill>
    </fill>
  </fills>
  <borders count="83">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rgb="FFABABAB"/>
      </left>
      <right/>
      <top style="thin">
        <color rgb="FFABABAB"/>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auto="1"/>
      </left>
      <right style="thin">
        <color auto="1"/>
      </right>
      <top/>
      <bottom style="thin">
        <color auto="1"/>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auto="1"/>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s>
  <cellStyleXfs count="7">
    <xf numFmtId="0" fontId="0" fillId="0" borderId="0"/>
    <xf numFmtId="0" fontId="3" fillId="0" borderId="0"/>
    <xf numFmtId="0" fontId="11" fillId="0" borderId="0">
      <alignment horizontal="center" vertical="center"/>
    </xf>
    <xf numFmtId="0" fontId="3" fillId="0" borderId="0"/>
    <xf numFmtId="0" fontId="3" fillId="0" borderId="0"/>
    <xf numFmtId="0" fontId="11" fillId="0" borderId="0">
      <alignment horizontal="center" vertical="center"/>
    </xf>
    <xf numFmtId="0" fontId="19" fillId="0" borderId="0"/>
  </cellStyleXfs>
  <cellXfs count="327">
    <xf numFmtId="0" fontId="0" fillId="0" borderId="0" xfId="0"/>
    <xf numFmtId="0" fontId="4" fillId="0" borderId="0" xfId="0" applyFont="1"/>
    <xf numFmtId="0" fontId="3" fillId="0" borderId="0" xfId="0" applyFont="1"/>
    <xf numFmtId="0" fontId="9" fillId="2" borderId="0" xfId="0" applyFont="1" applyFill="1"/>
    <xf numFmtId="0" fontId="10" fillId="2" borderId="0" xfId="0" applyFont="1" applyFill="1"/>
    <xf numFmtId="0" fontId="7" fillId="0" borderId="0" xfId="1" applyFont="1"/>
    <xf numFmtId="0" fontId="7" fillId="0" borderId="4" xfId="1" applyFont="1" applyBorder="1" applyAlignment="1">
      <alignment horizontal="left"/>
    </xf>
    <xf numFmtId="0" fontId="7" fillId="0" borderId="5" xfId="1" applyFont="1" applyBorder="1"/>
    <xf numFmtId="0" fontId="7" fillId="0" borderId="5" xfId="1" applyFont="1" applyBorder="1" applyAlignment="1">
      <alignment horizontal="center"/>
    </xf>
    <xf numFmtId="0" fontId="7" fillId="0" borderId="5" xfId="1" applyFont="1" applyBorder="1" applyAlignment="1">
      <alignment horizontal="center" wrapText="1"/>
    </xf>
    <xf numFmtId="0" fontId="7" fillId="0" borderId="6" xfId="1" applyFont="1" applyBorder="1" applyAlignment="1">
      <alignment horizontal="center" wrapText="1"/>
    </xf>
    <xf numFmtId="1" fontId="7" fillId="0" borderId="5" xfId="1" applyNumberFormat="1" applyFont="1" applyBorder="1"/>
    <xf numFmtId="1" fontId="7" fillId="0" borderId="5" xfId="1" applyNumberFormat="1" applyFont="1" applyBorder="1" applyAlignment="1">
      <alignment horizontal="right"/>
    </xf>
    <xf numFmtId="2" fontId="7" fillId="0" borderId="5" xfId="1" applyNumberFormat="1" applyFont="1" applyBorder="1"/>
    <xf numFmtId="1" fontId="7" fillId="0" borderId="6" xfId="1" applyNumberFormat="1" applyFont="1" applyBorder="1"/>
    <xf numFmtId="2" fontId="5" fillId="0" borderId="5" xfId="2" applyNumberFormat="1" applyFont="1" applyBorder="1" applyAlignment="1">
      <alignment horizontal="right"/>
    </xf>
    <xf numFmtId="2" fontId="5" fillId="4" borderId="5" xfId="2" applyNumberFormat="1" applyFont="1" applyFill="1" applyBorder="1" applyAlignment="1">
      <alignment horizontal="right"/>
    </xf>
    <xf numFmtId="49" fontId="7" fillId="0" borderId="5" xfId="1" applyNumberFormat="1" applyFont="1" applyBorder="1" applyAlignment="1">
      <alignment horizontal="right"/>
    </xf>
    <xf numFmtId="1" fontId="7" fillId="0" borderId="5" xfId="1" applyNumberFormat="1" applyFont="1" applyBorder="1" applyAlignment="1">
      <alignment wrapText="1"/>
    </xf>
    <xf numFmtId="2" fontId="7" fillId="2" borderId="5" xfId="1" applyNumberFormat="1" applyFont="1" applyFill="1" applyBorder="1"/>
    <xf numFmtId="2" fontId="7" fillId="5" borderId="5" xfId="1" applyNumberFormat="1" applyFont="1" applyFill="1" applyBorder="1"/>
    <xf numFmtId="0" fontId="4" fillId="0" borderId="5" xfId="1" applyFont="1" applyBorder="1"/>
    <xf numFmtId="1" fontId="4" fillId="0" borderId="5" xfId="1" applyNumberFormat="1" applyFont="1" applyBorder="1"/>
    <xf numFmtId="1" fontId="4" fillId="0" borderId="6" xfId="1" applyNumberFormat="1" applyFont="1" applyBorder="1"/>
    <xf numFmtId="0" fontId="7" fillId="0" borderId="10" xfId="1" applyFont="1" applyBorder="1" applyAlignment="1">
      <alignment horizontal="left"/>
    </xf>
    <xf numFmtId="0" fontId="7" fillId="0" borderId="11" xfId="1" applyFont="1" applyBorder="1"/>
    <xf numFmtId="2" fontId="4" fillId="5" borderId="11" xfId="1" applyNumberFormat="1" applyFont="1" applyFill="1" applyBorder="1"/>
    <xf numFmtId="9" fontId="4" fillId="0" borderId="11" xfId="1" applyNumberFormat="1" applyFont="1" applyBorder="1"/>
    <xf numFmtId="9" fontId="4" fillId="0" borderId="15" xfId="1" applyNumberFormat="1" applyFont="1" applyBorder="1"/>
    <xf numFmtId="164" fontId="7" fillId="0" borderId="0" xfId="1" applyNumberFormat="1" applyFont="1"/>
    <xf numFmtId="1" fontId="2" fillId="0" borderId="0" xfId="0" applyNumberFormat="1" applyFont="1" applyAlignment="1">
      <alignment horizontal="center" vertical="center"/>
    </xf>
    <xf numFmtId="0" fontId="7"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4" fillId="0" borderId="0" xfId="1" applyFont="1" applyAlignment="1">
      <alignment horizontal="left"/>
    </xf>
    <xf numFmtId="0" fontId="7" fillId="0" borderId="0" xfId="1" applyFont="1" applyAlignment="1">
      <alignment horizontal="left"/>
    </xf>
    <xf numFmtId="0" fontId="15" fillId="0" borderId="0" xfId="1" applyFont="1" applyAlignment="1">
      <alignment horizontal="left"/>
    </xf>
    <xf numFmtId="0" fontId="2" fillId="0" borderId="0" xfId="1" applyFont="1"/>
    <xf numFmtId="0" fontId="2" fillId="0" borderId="0" xfId="0" applyFont="1" applyAlignment="1">
      <alignment horizontal="center" vertical="center"/>
    </xf>
    <xf numFmtId="0" fontId="7" fillId="0" borderId="5" xfId="1" applyFont="1" applyBorder="1" applyAlignment="1">
      <alignment horizontal="right"/>
    </xf>
    <xf numFmtId="1" fontId="7" fillId="0" borderId="5" xfId="1" applyNumberFormat="1" applyFont="1" applyBorder="1" applyAlignment="1">
      <alignment horizontal="center"/>
    </xf>
    <xf numFmtId="0" fontId="4" fillId="0" borderId="4" xfId="1" applyFont="1" applyBorder="1" applyAlignment="1">
      <alignment horizontal="left"/>
    </xf>
    <xf numFmtId="1" fontId="4" fillId="0" borderId="5" xfId="1" applyNumberFormat="1" applyFont="1" applyBorder="1" applyAlignment="1">
      <alignment horizontal="center"/>
    </xf>
    <xf numFmtId="0" fontId="4" fillId="0" borderId="10" xfId="1" applyFont="1" applyBorder="1" applyAlignment="1">
      <alignment horizontal="left"/>
    </xf>
    <xf numFmtId="0" fontId="4" fillId="0" borderId="11" xfId="1" applyFont="1" applyBorder="1"/>
    <xf numFmtId="1" fontId="4" fillId="0" borderId="11" xfId="1" applyNumberFormat="1" applyFont="1" applyBorder="1"/>
    <xf numFmtId="2" fontId="4" fillId="0" borderId="11" xfId="1" applyNumberFormat="1" applyFont="1" applyBorder="1"/>
    <xf numFmtId="164" fontId="4" fillId="0" borderId="15" xfId="1" applyNumberFormat="1" applyFont="1" applyBorder="1"/>
    <xf numFmtId="0" fontId="4" fillId="0" borderId="0" xfId="1" applyFont="1" applyAlignment="1">
      <alignment horizontal="left"/>
    </xf>
    <xf numFmtId="0" fontId="5" fillId="0" borderId="0" xfId="0" applyFont="1"/>
    <xf numFmtId="0" fontId="8" fillId="0" borderId="4" xfId="4" applyFont="1" applyBorder="1" applyAlignment="1">
      <alignment horizontal="center" wrapText="1"/>
    </xf>
    <xf numFmtId="0" fontId="8" fillId="0" borderId="5" xfId="4" applyFont="1" applyBorder="1" applyAlignment="1">
      <alignment horizontal="center" wrapText="1"/>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5" fillId="0" borderId="5" xfId="4" applyFont="1" applyBorder="1" applyAlignment="1">
      <alignment horizontal="center" wrapText="1"/>
    </xf>
    <xf numFmtId="0" fontId="5" fillId="0" borderId="5" xfId="0" applyFont="1" applyBorder="1" applyAlignment="1">
      <alignment horizontal="right" vertical="center" wrapText="1"/>
    </xf>
    <xf numFmtId="0" fontId="5" fillId="0" borderId="6" xfId="0" applyFont="1" applyBorder="1" applyAlignment="1">
      <alignment horizontal="right" vertical="center" wrapText="1"/>
    </xf>
    <xf numFmtId="0" fontId="5" fillId="0" borderId="5" xfId="0" applyFont="1" applyBorder="1" applyAlignment="1">
      <alignment horizontal="right" vertical="top" wrapText="1"/>
    </xf>
    <xf numFmtId="1" fontId="5" fillId="0" borderId="5" xfId="4" applyNumberFormat="1" applyFont="1" applyBorder="1" applyAlignment="1">
      <alignment horizontal="right" wrapText="1"/>
    </xf>
    <xf numFmtId="1" fontId="5" fillId="0" borderId="6" xfId="4" applyNumberFormat="1" applyFont="1" applyBorder="1" applyAlignment="1">
      <alignment horizontal="right" wrapText="1"/>
    </xf>
    <xf numFmtId="2" fontId="8" fillId="0" borderId="5" xfId="4" applyNumberFormat="1" applyFont="1" applyBorder="1" applyAlignment="1">
      <alignment horizontal="right" wrapText="1"/>
    </xf>
    <xf numFmtId="2" fontId="8" fillId="0" borderId="6" xfId="4" applyNumberFormat="1" applyFont="1" applyBorder="1" applyAlignment="1">
      <alignment horizontal="right" wrapText="1"/>
    </xf>
    <xf numFmtId="1" fontId="11" fillId="0" borderId="5" xfId="0" applyNumberFormat="1" applyFont="1" applyBorder="1" applyAlignment="1">
      <alignment horizontal="center" vertical="center"/>
    </xf>
    <xf numFmtId="0" fontId="5" fillId="0" borderId="5" xfId="0" applyFont="1" applyBorder="1"/>
    <xf numFmtId="0" fontId="5" fillId="0" borderId="6" xfId="0" applyFont="1" applyBorder="1"/>
    <xf numFmtId="0" fontId="18" fillId="0" borderId="0" xfId="0" applyFont="1"/>
    <xf numFmtId="0" fontId="11" fillId="0" borderId="5" xfId="0" applyFont="1" applyBorder="1" applyAlignment="1">
      <alignment horizontal="center" vertical="center"/>
    </xf>
    <xf numFmtId="1" fontId="5" fillId="0" borderId="0" xfId="0" applyNumberFormat="1" applyFont="1"/>
    <xf numFmtId="0" fontId="8" fillId="0" borderId="11" xfId="4" applyFont="1" applyBorder="1" applyAlignment="1">
      <alignment horizontal="center" wrapText="1"/>
    </xf>
    <xf numFmtId="2" fontId="8" fillId="0" borderId="11" xfId="4" applyNumberFormat="1" applyFont="1" applyBorder="1" applyAlignment="1">
      <alignment horizontal="right" wrapText="1"/>
    </xf>
    <xf numFmtId="0" fontId="5" fillId="0" borderId="11" xfId="0" applyFont="1" applyBorder="1"/>
    <xf numFmtId="0" fontId="5" fillId="0" borderId="15" xfId="0" applyFont="1" applyBorder="1"/>
    <xf numFmtId="1" fontId="5" fillId="0" borderId="6" xfId="0" applyNumberFormat="1" applyFont="1" applyBorder="1" applyAlignment="1">
      <alignment horizontal="right" vertical="center" wrapText="1"/>
    </xf>
    <xf numFmtId="0" fontId="8" fillId="0" borderId="20" xfId="4" applyFont="1" applyBorder="1" applyAlignment="1">
      <alignment horizontal="center" wrapText="1"/>
    </xf>
    <xf numFmtId="2" fontId="8" fillId="0" borderId="20" xfId="4" applyNumberFormat="1" applyFont="1" applyBorder="1" applyAlignment="1">
      <alignment horizontal="right" wrapText="1"/>
    </xf>
    <xf numFmtId="2" fontId="8" fillId="0" borderId="21" xfId="4" applyNumberFormat="1" applyFont="1" applyBorder="1" applyAlignment="1">
      <alignment horizontal="right" wrapText="1"/>
    </xf>
    <xf numFmtId="0" fontId="5" fillId="0" borderId="23" xfId="4" applyFont="1" applyBorder="1" applyAlignment="1">
      <alignment horizontal="center" wrapText="1"/>
    </xf>
    <xf numFmtId="1" fontId="5" fillId="0" borderId="23" xfId="4" applyNumberFormat="1" applyFont="1" applyBorder="1" applyAlignment="1">
      <alignment horizontal="right" wrapText="1"/>
    </xf>
    <xf numFmtId="1" fontId="5" fillId="0" borderId="24" xfId="0" applyNumberFormat="1" applyFont="1" applyBorder="1" applyAlignment="1">
      <alignment horizontal="right" vertical="center" wrapText="1"/>
    </xf>
    <xf numFmtId="2" fontId="8" fillId="0" borderId="15" xfId="4" applyNumberFormat="1" applyFont="1" applyBorder="1" applyAlignment="1">
      <alignment horizontal="right" wrapText="1"/>
    </xf>
    <xf numFmtId="0" fontId="8" fillId="0" borderId="26" xfId="4" applyFont="1" applyBorder="1" applyAlignment="1">
      <alignment horizontal="center" vertical="center" wrapText="1"/>
    </xf>
    <xf numFmtId="1" fontId="5" fillId="0" borderId="5" xfId="0" applyNumberFormat="1" applyFont="1" applyBorder="1" applyAlignment="1">
      <alignment horizontal="right" vertical="center" wrapText="1"/>
    </xf>
    <xf numFmtId="1" fontId="5" fillId="0" borderId="26" xfId="0" applyNumberFormat="1" applyFont="1" applyBorder="1" applyAlignment="1">
      <alignment horizontal="right" vertical="center" wrapText="1"/>
    </xf>
    <xf numFmtId="0" fontId="5" fillId="0" borderId="27" xfId="4" applyFont="1" applyBorder="1" applyAlignment="1">
      <alignment horizontal="center" wrapText="1"/>
    </xf>
    <xf numFmtId="1" fontId="5" fillId="0" borderId="27" xfId="0" applyNumberFormat="1" applyFont="1" applyBorder="1" applyAlignment="1">
      <alignment horizontal="right" vertical="center" wrapText="1"/>
    </xf>
    <xf numFmtId="1" fontId="5" fillId="0" borderId="28" xfId="0" applyNumberFormat="1" applyFont="1" applyBorder="1" applyAlignment="1">
      <alignment horizontal="right" vertical="center" wrapText="1"/>
    </xf>
    <xf numFmtId="0" fontId="5" fillId="0" borderId="20" xfId="4" applyFont="1" applyBorder="1" applyAlignment="1">
      <alignment horizontal="center" wrapText="1"/>
    </xf>
    <xf numFmtId="1" fontId="5" fillId="0" borderId="20" xfId="0" applyNumberFormat="1" applyFont="1" applyBorder="1" applyAlignment="1">
      <alignment horizontal="right" vertical="center" wrapText="1"/>
    </xf>
    <xf numFmtId="1" fontId="5" fillId="0" borderId="29" xfId="0" applyNumberFormat="1" applyFont="1" applyBorder="1" applyAlignment="1">
      <alignment horizontal="right" vertical="center" wrapText="1"/>
    </xf>
    <xf numFmtId="1" fontId="5" fillId="0" borderId="23" xfId="0" applyNumberFormat="1" applyFont="1" applyBorder="1" applyAlignment="1">
      <alignment horizontal="right" vertical="center" wrapText="1"/>
    </xf>
    <xf numFmtId="1" fontId="5" fillId="0" borderId="30" xfId="0" applyNumberFormat="1" applyFont="1" applyBorder="1" applyAlignment="1">
      <alignment horizontal="right" vertical="center" wrapText="1"/>
    </xf>
    <xf numFmtId="0" fontId="5" fillId="0" borderId="11" xfId="4" applyFont="1" applyBorder="1" applyAlignment="1">
      <alignment horizontal="center" wrapText="1"/>
    </xf>
    <xf numFmtId="1" fontId="5" fillId="0" borderId="11" xfId="0" applyNumberFormat="1" applyFont="1" applyBorder="1" applyAlignment="1">
      <alignment horizontal="right" vertical="center" wrapText="1"/>
    </xf>
    <xf numFmtId="1" fontId="5" fillId="0" borderId="31" xfId="0" applyNumberFormat="1" applyFont="1" applyBorder="1" applyAlignment="1">
      <alignment horizontal="right" vertical="center" wrapText="1"/>
    </xf>
    <xf numFmtId="0" fontId="7" fillId="0" borderId="0" xfId="0" applyFont="1"/>
    <xf numFmtId="0" fontId="3" fillId="0" borderId="0" xfId="0" applyFont="1" applyAlignment="1">
      <alignment wrapText="1"/>
    </xf>
    <xf numFmtId="0" fontId="4" fillId="0" borderId="4" xfId="0" applyFont="1" applyBorder="1"/>
    <xf numFmtId="0" fontId="4" fillId="0" borderId="9" xfId="0" applyFont="1" applyBorder="1"/>
    <xf numFmtId="0" fontId="4" fillId="0" borderId="5" xfId="0" applyFont="1" applyBorder="1" applyAlignment="1">
      <alignment horizontal="right" wrapText="1"/>
    </xf>
    <xf numFmtId="0" fontId="4" fillId="0" borderId="6" xfId="0" applyFont="1" applyBorder="1" applyAlignment="1">
      <alignment horizontal="right" wrapText="1"/>
    </xf>
    <xf numFmtId="0" fontId="7" fillId="0" borderId="4" xfId="0" applyFont="1" applyBorder="1"/>
    <xf numFmtId="0" fontId="7" fillId="0" borderId="35" xfId="0" applyFont="1" applyBorder="1" applyAlignment="1">
      <alignment horizontal="left"/>
    </xf>
    <xf numFmtId="1" fontId="7" fillId="0" borderId="27" xfId="0" applyNumberFormat="1" applyFont="1" applyBorder="1"/>
    <xf numFmtId="2" fontId="7" fillId="0" borderId="27" xfId="0" applyNumberFormat="1" applyFont="1" applyBorder="1"/>
    <xf numFmtId="2" fontId="7" fillId="0" borderId="36" xfId="0" applyNumberFormat="1" applyFont="1" applyBorder="1"/>
    <xf numFmtId="0" fontId="7" fillId="0" borderId="9" xfId="0" applyFont="1" applyBorder="1" applyAlignment="1">
      <alignment horizontal="left"/>
    </xf>
    <xf numFmtId="0" fontId="7" fillId="0" borderId="17" xfId="0" applyFont="1" applyBorder="1"/>
    <xf numFmtId="0" fontId="7" fillId="0" borderId="37" xfId="0" applyFont="1" applyBorder="1" applyAlignment="1">
      <alignment horizontal="left"/>
    </xf>
    <xf numFmtId="0" fontId="4" fillId="0" borderId="38" xfId="0" applyFont="1" applyBorder="1"/>
    <xf numFmtId="0" fontId="4" fillId="0" borderId="39" xfId="0" applyFont="1" applyBorder="1"/>
    <xf numFmtId="1" fontId="4" fillId="0" borderId="39" xfId="0" applyNumberFormat="1" applyFont="1" applyBorder="1"/>
    <xf numFmtId="2" fontId="4" fillId="0" borderId="39" xfId="0" applyNumberFormat="1" applyFont="1" applyBorder="1"/>
    <xf numFmtId="2" fontId="4" fillId="0" borderId="40" xfId="0" applyNumberFormat="1" applyFont="1" applyBorder="1"/>
    <xf numFmtId="0" fontId="4" fillId="0" borderId="0" xfId="0" applyFont="1" applyAlignment="1">
      <alignment horizontal="left" vertical="center" wrapText="1"/>
    </xf>
    <xf numFmtId="0" fontId="7" fillId="0" borderId="4" xfId="0" applyFont="1" applyBorder="1" applyAlignment="1">
      <alignment horizontal="left"/>
    </xf>
    <xf numFmtId="1" fontId="7" fillId="0" borderId="5" xfId="0" applyNumberFormat="1" applyFont="1" applyBorder="1"/>
    <xf numFmtId="0" fontId="7" fillId="0" borderId="5" xfId="0" applyFont="1" applyBorder="1"/>
    <xf numFmtId="0" fontId="7" fillId="0" borderId="6" xfId="0" applyFont="1" applyBorder="1"/>
    <xf numFmtId="2" fontId="7" fillId="0" borderId="5" xfId="0" applyNumberFormat="1" applyFont="1" applyBorder="1"/>
    <xf numFmtId="2" fontId="7" fillId="0" borderId="6" xfId="0" applyNumberFormat="1" applyFont="1" applyBorder="1"/>
    <xf numFmtId="0" fontId="7" fillId="0" borderId="17" xfId="0" applyFont="1" applyBorder="1" applyAlignment="1">
      <alignment horizontal="left"/>
    </xf>
    <xf numFmtId="0" fontId="4" fillId="0" borderId="10" xfId="0" applyFont="1" applyBorder="1" applyAlignment="1">
      <alignment horizontal="left"/>
    </xf>
    <xf numFmtId="1" fontId="4" fillId="0" borderId="11" xfId="0" applyNumberFormat="1" applyFont="1" applyBorder="1"/>
    <xf numFmtId="2" fontId="4" fillId="0" borderId="11" xfId="0" applyNumberFormat="1" applyFont="1" applyBorder="1"/>
    <xf numFmtId="2" fontId="4" fillId="0" borderId="15" xfId="0" applyNumberFormat="1" applyFont="1" applyBorder="1"/>
    <xf numFmtId="0" fontId="4" fillId="0" borderId="4" xfId="0" applyFont="1" applyBorder="1" applyAlignment="1">
      <alignment horizontal="left" indent="1"/>
    </xf>
    <xf numFmtId="0" fontId="4" fillId="0" borderId="5" xfId="0" applyFont="1" applyBorder="1" applyAlignment="1">
      <alignment horizontal="center"/>
    </xf>
    <xf numFmtId="0" fontId="4" fillId="0" borderId="6" xfId="0" applyFont="1" applyBorder="1" applyAlignment="1">
      <alignment horizontal="center"/>
    </xf>
    <xf numFmtId="0" fontId="7" fillId="0" borderId="4" xfId="0" applyFont="1" applyBorder="1" applyAlignment="1">
      <alignment horizontal="left" indent="1"/>
    </xf>
    <xf numFmtId="0" fontId="7" fillId="0" borderId="5" xfId="0" applyFont="1" applyBorder="1" applyAlignment="1">
      <alignment horizontal="right" indent="2"/>
    </xf>
    <xf numFmtId="0" fontId="7" fillId="0" borderId="6" xfId="0" applyFont="1" applyBorder="1" applyAlignment="1">
      <alignment horizontal="right" indent="2"/>
    </xf>
    <xf numFmtId="0" fontId="7" fillId="0" borderId="17" xfId="0" applyFont="1" applyBorder="1" applyAlignment="1">
      <alignment horizontal="left" indent="1"/>
    </xf>
    <xf numFmtId="0" fontId="7" fillId="0" borderId="27" xfId="0" applyFont="1" applyBorder="1" applyAlignment="1">
      <alignment horizontal="right" indent="2"/>
    </xf>
    <xf numFmtId="0" fontId="7" fillId="0" borderId="36" xfId="0" applyFont="1" applyBorder="1" applyAlignment="1">
      <alignment horizontal="right" indent="2"/>
    </xf>
    <xf numFmtId="0" fontId="4" fillId="0" borderId="10" xfId="0" applyFont="1" applyBorder="1" applyAlignment="1">
      <alignment horizontal="left" indent="1"/>
    </xf>
    <xf numFmtId="2" fontId="4" fillId="0" borderId="11" xfId="0" applyNumberFormat="1" applyFont="1" applyBorder="1" applyAlignment="1">
      <alignment horizontal="right" indent="2"/>
    </xf>
    <xf numFmtId="2" fontId="4" fillId="0" borderId="15" xfId="0" applyNumberFormat="1" applyFont="1" applyBorder="1" applyAlignment="1">
      <alignment horizontal="right" indent="2"/>
    </xf>
    <xf numFmtId="0" fontId="7" fillId="0" borderId="4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43" xfId="0" applyFont="1" applyBorder="1" applyAlignment="1">
      <alignment horizontal="left"/>
    </xf>
    <xf numFmtId="0" fontId="7" fillId="0" borderId="27" xfId="0" applyFont="1" applyBorder="1" applyAlignment="1">
      <alignment horizontal="center"/>
    </xf>
    <xf numFmtId="0" fontId="7" fillId="0" borderId="36" xfId="0" applyFont="1" applyBorder="1" applyAlignment="1">
      <alignment horizontal="center"/>
    </xf>
    <xf numFmtId="1" fontId="7" fillId="0" borderId="27" xfId="0" applyNumberFormat="1" applyFont="1" applyBorder="1" applyAlignment="1">
      <alignment horizontal="center"/>
    </xf>
    <xf numFmtId="1" fontId="7" fillId="0" borderId="36" xfId="0" applyNumberFormat="1" applyFont="1" applyBorder="1" applyAlignment="1">
      <alignment horizontal="center"/>
    </xf>
    <xf numFmtId="0" fontId="4" fillId="0" borderId="43" xfId="0" applyFont="1" applyBorder="1" applyAlignment="1">
      <alignment horizontal="left"/>
    </xf>
    <xf numFmtId="1" fontId="4" fillId="0" borderId="27" xfId="0" applyNumberFormat="1" applyFont="1" applyBorder="1" applyAlignment="1">
      <alignment horizontal="center"/>
    </xf>
    <xf numFmtId="1" fontId="4" fillId="0" borderId="36" xfId="0" applyNumberFormat="1" applyFont="1" applyBorder="1" applyAlignment="1">
      <alignment horizontal="center"/>
    </xf>
    <xf numFmtId="0" fontId="4" fillId="0" borderId="44" xfId="0" applyFont="1" applyBorder="1" applyAlignment="1">
      <alignment horizontal="left"/>
    </xf>
    <xf numFmtId="2" fontId="4" fillId="0" borderId="11" xfId="0" applyNumberFormat="1" applyFont="1" applyBorder="1" applyAlignment="1">
      <alignment horizontal="center"/>
    </xf>
    <xf numFmtId="2" fontId="4" fillId="0" borderId="15" xfId="0" applyNumberFormat="1" applyFont="1" applyBorder="1" applyAlignment="1">
      <alignment horizont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4" fillId="0" borderId="55" xfId="0" applyFont="1" applyBorder="1" applyAlignment="1">
      <alignment horizontal="center"/>
    </xf>
    <xf numFmtId="0" fontId="7" fillId="0" borderId="56" xfId="0" applyFont="1" applyBorder="1" applyAlignment="1">
      <alignment horizontal="right" vertical="center" indent="1"/>
    </xf>
    <xf numFmtId="1" fontId="7" fillId="0" borderId="55" xfId="0" applyNumberFormat="1" applyFont="1" applyBorder="1" applyAlignment="1">
      <alignment horizontal="right" indent="1"/>
    </xf>
    <xf numFmtId="0" fontId="7" fillId="0" borderId="56" xfId="0" applyFont="1" applyBorder="1" applyAlignment="1">
      <alignment horizontal="right" indent="1"/>
    </xf>
    <xf numFmtId="0" fontId="7" fillId="0" borderId="55" xfId="0" applyFont="1" applyBorder="1" applyAlignment="1">
      <alignment horizontal="right" indent="1"/>
    </xf>
    <xf numFmtId="1" fontId="7" fillId="0" borderId="56" xfId="0" applyNumberFormat="1" applyFont="1" applyBorder="1" applyAlignment="1">
      <alignment horizontal="right" indent="1"/>
    </xf>
    <xf numFmtId="0" fontId="7" fillId="0" borderId="55" xfId="0" applyFont="1" applyBorder="1" applyAlignment="1">
      <alignment horizontal="right" vertical="center" indent="1"/>
    </xf>
    <xf numFmtId="1" fontId="7" fillId="0" borderId="56" xfId="0" applyNumberFormat="1" applyFont="1" applyBorder="1" applyAlignment="1">
      <alignment horizontal="right"/>
    </xf>
    <xf numFmtId="1" fontId="4" fillId="0" borderId="55" xfId="0" applyNumberFormat="1" applyFont="1" applyBorder="1" applyAlignment="1">
      <alignment horizontal="right" indent="1"/>
    </xf>
    <xf numFmtId="1" fontId="4" fillId="0" borderId="30" xfId="0" applyNumberFormat="1" applyFont="1" applyBorder="1" applyAlignment="1">
      <alignment horizontal="right" indent="1"/>
    </xf>
    <xf numFmtId="9" fontId="5" fillId="0" borderId="0" xfId="0" applyNumberFormat="1" applyFont="1"/>
    <xf numFmtId="0" fontId="4" fillId="0" borderId="58" xfId="0" applyFont="1" applyBorder="1" applyAlignment="1">
      <alignment horizontal="center"/>
    </xf>
    <xf numFmtId="0" fontId="7" fillId="0" borderId="8" xfId="0" applyFont="1" applyBorder="1" applyAlignment="1">
      <alignment horizontal="right" vertical="center" indent="1"/>
    </xf>
    <xf numFmtId="1" fontId="7" fillId="0" borderId="58" xfId="0" applyNumberFormat="1" applyFont="1" applyBorder="1" applyAlignment="1">
      <alignment horizontal="right" indent="1"/>
    </xf>
    <xf numFmtId="0" fontId="7" fillId="0" borderId="8" xfId="0" applyFont="1" applyBorder="1" applyAlignment="1">
      <alignment horizontal="right" indent="1"/>
    </xf>
    <xf numFmtId="0" fontId="7" fillId="0" borderId="58" xfId="0" applyFont="1" applyBorder="1" applyAlignment="1">
      <alignment horizontal="right" indent="1"/>
    </xf>
    <xf numFmtId="1" fontId="7" fillId="0" borderId="8" xfId="0" applyNumberFormat="1" applyFont="1" applyBorder="1" applyAlignment="1">
      <alignment horizontal="right" indent="1"/>
    </xf>
    <xf numFmtId="0" fontId="7" fillId="0" borderId="58" xfId="0" applyFont="1" applyBorder="1" applyAlignment="1">
      <alignment horizontal="right" vertical="center" indent="1"/>
    </xf>
    <xf numFmtId="1" fontId="7" fillId="0" borderId="8" xfId="0" applyNumberFormat="1" applyFont="1" applyBorder="1" applyAlignment="1">
      <alignment horizontal="right"/>
    </xf>
    <xf numFmtId="1" fontId="4" fillId="0" borderId="58" xfId="0" applyNumberFormat="1" applyFont="1" applyBorder="1" applyAlignment="1">
      <alignment horizontal="right" indent="1"/>
    </xf>
    <xf numFmtId="1" fontId="4" fillId="0" borderId="26" xfId="0" applyNumberFormat="1" applyFont="1" applyBorder="1" applyAlignment="1">
      <alignment horizontal="right" indent="1"/>
    </xf>
    <xf numFmtId="0" fontId="4" fillId="0" borderId="59" xfId="0" applyFont="1" applyBorder="1" applyAlignment="1">
      <alignment horizontal="center"/>
    </xf>
    <xf numFmtId="0" fontId="7" fillId="0" borderId="60" xfId="0" applyFont="1" applyBorder="1" applyAlignment="1">
      <alignment horizontal="right" vertical="center" indent="1"/>
    </xf>
    <xf numFmtId="1" fontId="7" fillId="0" borderId="59" xfId="0" applyNumberFormat="1" applyFont="1" applyBorder="1" applyAlignment="1">
      <alignment horizontal="right" indent="1"/>
    </xf>
    <xf numFmtId="0" fontId="7" fillId="0" borderId="60" xfId="0" applyFont="1" applyBorder="1" applyAlignment="1">
      <alignment horizontal="right" indent="1"/>
    </xf>
    <xf numFmtId="0" fontId="7" fillId="0" borderId="59" xfId="0" applyFont="1" applyBorder="1" applyAlignment="1">
      <alignment horizontal="right" indent="1"/>
    </xf>
    <xf numFmtId="1" fontId="7" fillId="0" borderId="60" xfId="0" applyNumberFormat="1" applyFont="1" applyBorder="1" applyAlignment="1">
      <alignment horizontal="right" indent="1"/>
    </xf>
    <xf numFmtId="0" fontId="7" fillId="0" borderId="59" xfId="0" applyFont="1" applyBorder="1" applyAlignment="1">
      <alignment horizontal="right" vertical="center" indent="1"/>
    </xf>
    <xf numFmtId="1" fontId="7" fillId="0" borderId="60" xfId="0" applyNumberFormat="1" applyFont="1" applyBorder="1" applyAlignment="1">
      <alignment horizontal="right"/>
    </xf>
    <xf numFmtId="0" fontId="7" fillId="0" borderId="61" xfId="0" applyFont="1" applyBorder="1" applyAlignment="1">
      <alignment horizontal="right" indent="1"/>
    </xf>
    <xf numFmtId="1" fontId="7" fillId="0" borderId="62" xfId="0" applyNumberFormat="1" applyFont="1" applyBorder="1" applyAlignment="1">
      <alignment horizontal="right" indent="1"/>
    </xf>
    <xf numFmtId="1" fontId="7" fillId="0" borderId="58" xfId="0" applyNumberFormat="1" applyFont="1" applyBorder="1" applyAlignment="1">
      <alignment horizontal="right"/>
    </xf>
    <xf numFmtId="1" fontId="4" fillId="0" borderId="63" xfId="0" applyNumberFormat="1" applyFont="1" applyBorder="1" applyAlignment="1">
      <alignment horizontal="right" indent="1"/>
    </xf>
    <xf numFmtId="0" fontId="4" fillId="0" borderId="58" xfId="5" applyFont="1" applyBorder="1">
      <alignment horizontal="center" vertical="center"/>
    </xf>
    <xf numFmtId="0" fontId="7" fillId="0" borderId="58" xfId="5" applyFont="1" applyBorder="1" applyAlignment="1">
      <alignment horizontal="right" vertical="center" indent="1"/>
    </xf>
    <xf numFmtId="1" fontId="7" fillId="0" borderId="58" xfId="5" applyNumberFormat="1" applyFont="1" applyBorder="1" applyAlignment="1">
      <alignment horizontal="right" vertical="center" indent="1"/>
    </xf>
    <xf numFmtId="0" fontId="7" fillId="0" borderId="61" xfId="5" applyFont="1" applyBorder="1" applyAlignment="1">
      <alignment horizontal="right" vertical="center" indent="1"/>
    </xf>
    <xf numFmtId="1" fontId="7" fillId="0" borderId="62" xfId="5" applyNumberFormat="1" applyFont="1" applyBorder="1" applyAlignment="1">
      <alignment horizontal="right" vertical="center" indent="1"/>
    </xf>
    <xf numFmtId="1" fontId="7" fillId="0" borderId="58" xfId="5" applyNumberFormat="1" applyFont="1" applyBorder="1" applyAlignment="1">
      <alignment horizontal="right" vertical="center"/>
    </xf>
    <xf numFmtId="0" fontId="4" fillId="0" borderId="59" xfId="5" applyFont="1" applyBorder="1">
      <alignment horizontal="center" vertical="center"/>
    </xf>
    <xf numFmtId="1" fontId="7" fillId="0" borderId="59" xfId="5" applyNumberFormat="1" applyFont="1" applyBorder="1" applyAlignment="1">
      <alignment horizontal="right" vertical="center" indent="1"/>
    </xf>
    <xf numFmtId="0" fontId="7" fillId="0" borderId="64" xfId="5" applyFont="1" applyBorder="1" applyAlignment="1">
      <alignment horizontal="right" vertical="center" indent="1"/>
    </xf>
    <xf numFmtId="0" fontId="7" fillId="0" borderId="59" xfId="5" applyFont="1" applyBorder="1" applyAlignment="1">
      <alignment horizontal="right" vertical="center" indent="1"/>
    </xf>
    <xf numFmtId="1" fontId="7" fillId="0" borderId="65" xfId="5" applyNumberFormat="1" applyFont="1" applyBorder="1" applyAlignment="1">
      <alignment horizontal="right" vertical="center" indent="1"/>
    </xf>
    <xf numFmtId="1" fontId="7" fillId="0" borderId="59" xfId="5" applyNumberFormat="1" applyFont="1" applyBorder="1" applyAlignment="1">
      <alignment horizontal="right" vertical="center"/>
    </xf>
    <xf numFmtId="1" fontId="4" fillId="0" borderId="59" xfId="0" applyNumberFormat="1" applyFont="1" applyBorder="1" applyAlignment="1">
      <alignment horizontal="right" indent="1"/>
    </xf>
    <xf numFmtId="1" fontId="4" fillId="0" borderId="66" xfId="0" applyNumberFormat="1" applyFont="1" applyBorder="1" applyAlignment="1">
      <alignment horizontal="right" indent="1"/>
    </xf>
    <xf numFmtId="0" fontId="4" fillId="0" borderId="67" xfId="5" applyFont="1" applyBorder="1">
      <alignment horizontal="center" vertical="center"/>
    </xf>
    <xf numFmtId="1" fontId="4" fillId="0" borderId="67" xfId="5" applyNumberFormat="1" applyFont="1" applyBorder="1" applyAlignment="1">
      <alignment horizontal="right" vertical="center" indent="1"/>
    </xf>
    <xf numFmtId="1" fontId="4" fillId="0" borderId="67" xfId="5" applyNumberFormat="1" applyFont="1" applyBorder="1" applyAlignment="1">
      <alignment horizontal="right" vertical="center"/>
    </xf>
    <xf numFmtId="1" fontId="4" fillId="0" borderId="67" xfId="0" applyNumberFormat="1" applyFont="1" applyBorder="1" applyAlignment="1">
      <alignment horizontal="right" indent="1"/>
    </xf>
    <xf numFmtId="1" fontId="4" fillId="0" borderId="68" xfId="0" applyNumberFormat="1" applyFont="1" applyBorder="1" applyAlignment="1">
      <alignment horizontal="right" indent="1"/>
    </xf>
    <xf numFmtId="0" fontId="4" fillId="0" borderId="70" xfId="5" applyFont="1" applyBorder="1">
      <alignment horizontal="center" vertical="center"/>
    </xf>
    <xf numFmtId="2" fontId="4" fillId="0" borderId="70" xfId="5" applyNumberFormat="1" applyFont="1" applyBorder="1" applyAlignment="1">
      <alignment horizontal="right" vertical="center" indent="1"/>
    </xf>
    <xf numFmtId="2" fontId="4" fillId="0" borderId="71" xfId="5" applyNumberFormat="1" applyFont="1" applyBorder="1" applyAlignment="1">
      <alignment horizontal="right" vertical="center" indent="1"/>
    </xf>
    <xf numFmtId="2" fontId="4" fillId="0" borderId="72" xfId="5" applyNumberFormat="1" applyFont="1" applyBorder="1" applyAlignment="1">
      <alignment horizontal="right" vertical="center" indent="1"/>
    </xf>
    <xf numFmtId="2" fontId="4" fillId="0" borderId="70" xfId="5" applyNumberFormat="1" applyFont="1" applyBorder="1" applyAlignment="1">
      <alignment horizontal="right" vertical="center"/>
    </xf>
    <xf numFmtId="1" fontId="4" fillId="0" borderId="70" xfId="0" applyNumberFormat="1" applyFont="1" applyBorder="1" applyAlignment="1">
      <alignment horizontal="right" indent="1"/>
    </xf>
    <xf numFmtId="1" fontId="4" fillId="0" borderId="73" xfId="0" applyNumberFormat="1" applyFont="1" applyBorder="1" applyAlignment="1">
      <alignment horizontal="right" indent="1"/>
    </xf>
    <xf numFmtId="0" fontId="4" fillId="0" borderId="74" xfId="0" applyFont="1" applyBorder="1" applyAlignment="1">
      <alignment horizontal="center"/>
    </xf>
    <xf numFmtId="1" fontId="7" fillId="0" borderId="75" xfId="0" applyNumberFormat="1" applyFont="1" applyBorder="1" applyAlignment="1">
      <alignment horizontal="right" vertical="center" indent="1"/>
    </xf>
    <xf numFmtId="1" fontId="7" fillId="0" borderId="74" xfId="0" applyNumberFormat="1" applyFont="1" applyBorder="1" applyAlignment="1">
      <alignment horizontal="right" indent="1"/>
    </xf>
    <xf numFmtId="1" fontId="7" fillId="0" borderId="74" xfId="0" applyNumberFormat="1" applyFont="1" applyBorder="1" applyAlignment="1">
      <alignment horizontal="right" vertical="center" indent="1"/>
    </xf>
    <xf numFmtId="1" fontId="7" fillId="0" borderId="75" xfId="0" applyNumberFormat="1" applyFont="1" applyBorder="1" applyAlignment="1">
      <alignment horizontal="right"/>
    </xf>
    <xf numFmtId="1" fontId="4" fillId="0" borderId="74" xfId="0" applyNumberFormat="1" applyFont="1" applyBorder="1" applyAlignment="1">
      <alignment horizontal="right" indent="1"/>
    </xf>
    <xf numFmtId="1" fontId="4" fillId="0" borderId="76" xfId="0" applyNumberFormat="1" applyFont="1" applyBorder="1" applyAlignment="1">
      <alignment horizontal="right" indent="1"/>
    </xf>
    <xf numFmtId="1" fontId="7" fillId="0" borderId="56" xfId="0" applyNumberFormat="1" applyFont="1" applyBorder="1" applyAlignment="1">
      <alignment horizontal="right" vertical="center" indent="1"/>
    </xf>
    <xf numFmtId="1" fontId="7" fillId="0" borderId="55" xfId="0" applyNumberFormat="1" applyFont="1" applyBorder="1" applyAlignment="1">
      <alignment horizontal="right" vertical="center" indent="1"/>
    </xf>
    <xf numFmtId="1" fontId="7" fillId="0" borderId="62" xfId="0" applyNumberFormat="1" applyFont="1" applyBorder="1" applyAlignment="1">
      <alignment horizontal="right"/>
    </xf>
    <xf numFmtId="1" fontId="4" fillId="0" borderId="28" xfId="0" applyNumberFormat="1" applyFont="1" applyBorder="1" applyAlignment="1">
      <alignment horizontal="right" indent="1"/>
    </xf>
    <xf numFmtId="1" fontId="7" fillId="0" borderId="8" xfId="5" applyNumberFormat="1" applyFont="1" applyBorder="1" applyAlignment="1">
      <alignment horizontal="right" vertical="center" indent="1"/>
    </xf>
    <xf numFmtId="1" fontId="7" fillId="0" borderId="62" xfId="5" applyNumberFormat="1" applyFont="1" applyBorder="1" applyAlignment="1">
      <alignment horizontal="right" vertical="center"/>
    </xf>
    <xf numFmtId="1" fontId="7" fillId="0" borderId="60" xfId="5" applyNumberFormat="1" applyFont="1" applyBorder="1" applyAlignment="1">
      <alignment horizontal="right" vertical="center" indent="1"/>
    </xf>
    <xf numFmtId="1" fontId="7" fillId="0" borderId="65" xfId="5" applyNumberFormat="1" applyFont="1" applyBorder="1" applyAlignment="1">
      <alignment horizontal="right" vertical="center"/>
    </xf>
    <xf numFmtId="1" fontId="4" fillId="0" borderId="77" xfId="5" applyNumberFormat="1" applyFont="1" applyBorder="1" applyAlignment="1">
      <alignment horizontal="right" vertical="center"/>
    </xf>
    <xf numFmtId="0" fontId="4" fillId="0" borderId="49" xfId="5" applyFont="1" applyBorder="1">
      <alignment horizontal="center" vertical="center"/>
    </xf>
    <xf numFmtId="1" fontId="7" fillId="0" borderId="8" xfId="5" applyNumberFormat="1" applyFont="1" applyBorder="1" applyAlignment="1">
      <alignment horizontal="right" vertical="center"/>
    </xf>
    <xf numFmtId="1" fontId="4" fillId="0" borderId="8" xfId="0" applyNumberFormat="1" applyFont="1" applyBorder="1" applyAlignment="1">
      <alignment horizontal="right" vertical="center" indent="1"/>
    </xf>
    <xf numFmtId="1" fontId="4" fillId="0" borderId="63" xfId="0" applyNumberFormat="1" applyFont="1" applyBorder="1" applyAlignment="1">
      <alignment horizontal="right" vertical="center" indent="1"/>
    </xf>
    <xf numFmtId="1" fontId="4" fillId="0" borderId="60" xfId="0" applyNumberFormat="1" applyFont="1" applyBorder="1" applyAlignment="1">
      <alignment horizontal="right" vertical="center" indent="1"/>
    </xf>
    <xf numFmtId="1" fontId="4" fillId="0" borderId="66" xfId="0" applyNumberFormat="1" applyFont="1" applyBorder="1" applyAlignment="1">
      <alignment horizontal="right" vertical="center" indent="1"/>
    </xf>
    <xf numFmtId="0" fontId="4" fillId="0" borderId="78" xfId="5" applyFont="1" applyBorder="1">
      <alignment horizontal="center" vertical="center"/>
    </xf>
    <xf numFmtId="2" fontId="4" fillId="0" borderId="78" xfId="5" applyNumberFormat="1" applyFont="1" applyBorder="1" applyAlignment="1">
      <alignment horizontal="right" vertical="center" indent="1"/>
    </xf>
    <xf numFmtId="2" fontId="4" fillId="0" borderId="79" xfId="5" applyNumberFormat="1" applyFont="1" applyBorder="1" applyAlignment="1">
      <alignment horizontal="right" vertical="center" indent="1"/>
    </xf>
    <xf numFmtId="2" fontId="4" fillId="0" borderId="80" xfId="5" applyNumberFormat="1" applyFont="1" applyBorder="1" applyAlignment="1">
      <alignment horizontal="right" vertical="center" indent="1"/>
    </xf>
    <xf numFmtId="2" fontId="4" fillId="0" borderId="78" xfId="5" applyNumberFormat="1" applyFont="1" applyBorder="1" applyAlignment="1">
      <alignment horizontal="right" vertical="center"/>
    </xf>
    <xf numFmtId="9" fontId="4" fillId="0" borderId="81" xfId="0" applyNumberFormat="1" applyFont="1" applyBorder="1" applyAlignment="1">
      <alignment horizontal="right" vertical="center" wrapText="1" indent="1"/>
    </xf>
    <xf numFmtId="9" fontId="4" fillId="0" borderId="82" xfId="0" applyNumberFormat="1" applyFont="1" applyBorder="1" applyAlignment="1">
      <alignment horizontal="right" vertical="center" wrapText="1" indent="1"/>
    </xf>
    <xf numFmtId="0" fontId="4" fillId="0" borderId="0" xfId="5" applyFont="1">
      <alignment horizontal="center" vertical="center"/>
    </xf>
    <xf numFmtId="2" fontId="7" fillId="0" borderId="0" xfId="5" applyNumberFormat="1" applyFont="1" applyAlignment="1">
      <alignment horizontal="right" vertical="center" indent="1"/>
    </xf>
    <xf numFmtId="2" fontId="7" fillId="0" borderId="0" xfId="5" applyNumberFormat="1" applyFont="1" applyAlignment="1">
      <alignment horizontal="right" vertical="center"/>
    </xf>
    <xf numFmtId="9" fontId="4" fillId="0" borderId="0" xfId="0" applyNumberFormat="1" applyFont="1" applyAlignment="1">
      <alignment horizontal="right" vertical="center" wrapText="1" indent="1"/>
    </xf>
    <xf numFmtId="0" fontId="1" fillId="0" borderId="0" xfId="0" applyFont="1" applyAlignment="1">
      <alignment horizontal="center" vertical="center"/>
    </xf>
    <xf numFmtId="0" fontId="8" fillId="0" borderId="0" xfId="0" applyFont="1" applyAlignment="1">
      <alignment horizontal="center" vertical="center" wrapText="1"/>
    </xf>
    <xf numFmtId="1" fontId="5" fillId="0" borderId="0" xfId="0" applyNumberFormat="1" applyFont="1" applyAlignment="1">
      <alignment horizontal="right" vertical="center" wrapText="1"/>
    </xf>
    <xf numFmtId="0" fontId="5" fillId="0" borderId="0" xfId="0" applyFont="1" applyAlignment="1">
      <alignment horizontal="right" vertical="center" wrapText="1"/>
    </xf>
    <xf numFmtId="2" fontId="5" fillId="0" borderId="0" xfId="0" applyNumberFormat="1" applyFont="1"/>
    <xf numFmtId="0" fontId="5" fillId="0" borderId="0" xfId="0" applyFont="1" applyAlignment="1">
      <alignment horizontal="justify" vertical="center" wrapText="1"/>
    </xf>
    <xf numFmtId="0" fontId="6" fillId="0" borderId="0" xfId="0" applyFont="1" applyAlignment="1">
      <alignment wrapText="1"/>
    </xf>
    <xf numFmtId="0" fontId="7" fillId="0" borderId="0" xfId="0" applyFont="1" applyAlignment="1">
      <alignment horizontal="justify" vertical="center" wrapText="1"/>
    </xf>
    <xf numFmtId="0" fontId="7" fillId="0" borderId="0" xfId="0" applyFont="1" applyAlignment="1">
      <alignment wrapText="1"/>
    </xf>
    <xf numFmtId="0" fontId="5" fillId="0" borderId="0" xfId="0" applyFont="1" applyAlignment="1" applyProtection="1">
      <alignment horizontal="justify" vertical="center" wrapText="1"/>
      <protection locked="0"/>
    </xf>
    <xf numFmtId="0" fontId="6" fillId="0" borderId="0" xfId="0" applyFont="1" applyAlignment="1" applyProtection="1">
      <alignment wrapText="1"/>
      <protection locked="0"/>
    </xf>
    <xf numFmtId="0" fontId="3" fillId="0" borderId="0" xfId="0" applyFont="1" applyAlignment="1">
      <alignment wrapText="1"/>
    </xf>
    <xf numFmtId="0" fontId="16" fillId="0" borderId="0" xfId="0" applyFont="1" applyAlignment="1">
      <alignment horizontal="left" vertical="center" wrapText="1"/>
    </xf>
    <xf numFmtId="0" fontId="3" fillId="0" borderId="0" xfId="0" applyFont="1" applyAlignment="1">
      <alignment horizontal="left" vertical="center" wrapText="1"/>
    </xf>
    <xf numFmtId="0" fontId="8" fillId="3" borderId="1" xfId="1" applyFont="1" applyFill="1" applyBorder="1" applyAlignment="1">
      <alignment horizontal="left"/>
    </xf>
    <xf numFmtId="0" fontId="8" fillId="3" borderId="2" xfId="1" applyFont="1" applyFill="1" applyBorder="1" applyAlignment="1">
      <alignment horizontal="left"/>
    </xf>
    <xf numFmtId="0" fontId="8" fillId="3" borderId="3" xfId="1" applyFont="1" applyFill="1" applyBorder="1" applyAlignment="1">
      <alignment horizontal="left"/>
    </xf>
    <xf numFmtId="1" fontId="5" fillId="0" borderId="7" xfId="3" applyNumberFormat="1" applyFont="1" applyBorder="1" applyAlignment="1">
      <alignment horizontal="center" vertical="center" wrapText="1"/>
    </xf>
    <xf numFmtId="0" fontId="12" fillId="0" borderId="8" xfId="0" applyFont="1" applyBorder="1" applyAlignment="1">
      <alignment horizontal="center" vertical="center" wrapText="1"/>
    </xf>
    <xf numFmtId="0" fontId="3" fillId="0" borderId="8" xfId="0" applyFont="1" applyBorder="1" applyAlignment="1">
      <alignment wrapText="1"/>
    </xf>
    <xf numFmtId="0" fontId="3" fillId="0" borderId="9" xfId="0" applyFont="1" applyBorder="1" applyAlignment="1">
      <alignment wrapText="1"/>
    </xf>
    <xf numFmtId="2" fontId="7" fillId="0" borderId="7" xfId="1" applyNumberFormat="1" applyFont="1" applyBorder="1" applyAlignment="1">
      <alignment horizontal="center" wrapText="1"/>
    </xf>
    <xf numFmtId="0" fontId="3" fillId="0" borderId="9" xfId="0" applyFont="1" applyBorder="1" applyAlignment="1">
      <alignment horizontal="center" wrapText="1"/>
    </xf>
    <xf numFmtId="1" fontId="4" fillId="2" borderId="12" xfId="1" applyNumberFormat="1" applyFont="1" applyFill="1" applyBorder="1" applyAlignment="1">
      <alignment horizontal="right"/>
    </xf>
    <xf numFmtId="0" fontId="13" fillId="2" borderId="13" xfId="0" applyFont="1" applyFill="1" applyBorder="1" applyAlignment="1">
      <alignment horizontal="right"/>
    </xf>
    <xf numFmtId="0" fontId="13" fillId="2" borderId="14" xfId="0" applyFont="1" applyFill="1" applyBorder="1" applyAlignment="1">
      <alignment horizontal="right"/>
    </xf>
    <xf numFmtId="0" fontId="14" fillId="0" borderId="0" xfId="0" applyFont="1" applyAlignment="1">
      <alignment horizontal="left" wrapText="1"/>
    </xf>
    <xf numFmtId="0" fontId="11" fillId="0" borderId="0" xfId="0" applyFont="1" applyAlignment="1">
      <alignment horizontal="center" vertical="center" wrapText="1"/>
    </xf>
    <xf numFmtId="0" fontId="8" fillId="6" borderId="1" xfId="4" applyFont="1" applyFill="1" applyBorder="1" applyAlignment="1">
      <alignment vertical="center" wrapText="1"/>
    </xf>
    <xf numFmtId="0" fontId="8" fillId="6" borderId="2" xfId="4" applyFont="1" applyFill="1" applyBorder="1" applyAlignment="1">
      <alignment vertical="center" wrapText="1"/>
    </xf>
    <xf numFmtId="0" fontId="8" fillId="6" borderId="3" xfId="4" applyFont="1" applyFill="1" applyBorder="1" applyAlignment="1">
      <alignment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15" fillId="0" borderId="0" xfId="0" applyFont="1" applyAlignment="1">
      <alignment horizontal="left" wrapText="1"/>
    </xf>
    <xf numFmtId="0" fontId="8" fillId="0" borderId="17" xfId="4"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22" xfId="4" applyFont="1" applyBorder="1" applyAlignment="1">
      <alignment horizontal="center" vertical="center" wrapText="1"/>
    </xf>
    <xf numFmtId="0" fontId="8" fillId="0" borderId="18" xfId="4" applyFont="1" applyBorder="1" applyAlignment="1">
      <alignment horizontal="center" vertical="center" wrapText="1"/>
    </xf>
    <xf numFmtId="0" fontId="3" fillId="0" borderId="25" xfId="0" applyFont="1" applyBorder="1" applyAlignment="1">
      <alignment horizontal="center" vertical="center" wrapText="1"/>
    </xf>
    <xf numFmtId="0" fontId="14" fillId="0" borderId="0" xfId="0" applyFont="1" applyAlignment="1">
      <alignment horizontal="left" vertical="top" wrapText="1"/>
    </xf>
    <xf numFmtId="0" fontId="3" fillId="0" borderId="0" xfId="0" applyFont="1" applyAlignment="1">
      <alignment horizontal="left" vertical="top"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4" xfId="0"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3" borderId="32" xfId="0" applyFont="1" applyFill="1" applyBorder="1" applyAlignment="1">
      <alignment vertical="center" wrapText="1"/>
    </xf>
    <xf numFmtId="0" fontId="4" fillId="3" borderId="33" xfId="0" applyFont="1" applyFill="1" applyBorder="1" applyAlignment="1">
      <alignment vertical="center" wrapText="1"/>
    </xf>
    <xf numFmtId="0" fontId="4" fillId="3" borderId="34" xfId="0" applyFont="1" applyFill="1" applyBorder="1" applyAlignment="1">
      <alignment vertical="center" wrapText="1"/>
    </xf>
    <xf numFmtId="0" fontId="4" fillId="0" borderId="5" xfId="0" applyFont="1" applyBorder="1"/>
    <xf numFmtId="0" fontId="4" fillId="0" borderId="7" xfId="0" applyFont="1" applyBorder="1" applyAlignment="1">
      <alignment horizontal="center"/>
    </xf>
    <xf numFmtId="0" fontId="4" fillId="0" borderId="9" xfId="0" applyFont="1" applyBorder="1" applyAlignment="1">
      <alignment horizontal="center"/>
    </xf>
    <xf numFmtId="1" fontId="7"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14" fillId="0" borderId="41" xfId="0" applyFont="1" applyBorder="1" applyAlignment="1">
      <alignment horizontal="left" vertical="top" wrapText="1"/>
    </xf>
    <xf numFmtId="0" fontId="8" fillId="3" borderId="32" xfId="0" applyFont="1" applyFill="1" applyBorder="1" applyAlignment="1">
      <alignment wrapText="1"/>
    </xf>
    <xf numFmtId="0" fontId="7" fillId="0" borderId="33" xfId="0" applyFont="1" applyBorder="1" applyAlignment="1">
      <alignment wrapText="1"/>
    </xf>
    <xf numFmtId="0" fontId="7" fillId="0" borderId="34" xfId="0" applyFont="1" applyBorder="1" applyAlignment="1">
      <alignment wrapText="1"/>
    </xf>
    <xf numFmtId="0" fontId="14" fillId="0" borderId="0" xfId="0" applyFont="1" applyAlignment="1">
      <alignment horizontal="left" vertical="center" wrapText="1"/>
    </xf>
    <xf numFmtId="0" fontId="13" fillId="0" borderId="33" xfId="0" applyFont="1" applyBorder="1" applyAlignment="1">
      <alignment vertical="center" wrapText="1"/>
    </xf>
    <xf numFmtId="0" fontId="13" fillId="0" borderId="34" xfId="0" applyFont="1" applyBorder="1" applyAlignment="1">
      <alignment vertical="center" wrapText="1"/>
    </xf>
    <xf numFmtId="0" fontId="7" fillId="0" borderId="0" xfId="0" applyFont="1" applyAlignment="1">
      <alignment horizontal="left" wrapText="1"/>
    </xf>
    <xf numFmtId="0" fontId="7" fillId="0" borderId="0" xfId="6" applyFont="1" applyAlignment="1">
      <alignment horizontal="left" vertical="center" wrapText="1"/>
    </xf>
    <xf numFmtId="0" fontId="3" fillId="0" borderId="0" xfId="0" applyFont="1" applyAlignment="1">
      <alignment horizontal="center" vertical="center" wrapText="1"/>
    </xf>
    <xf numFmtId="0" fontId="8" fillId="6" borderId="45" xfId="0" applyFont="1" applyFill="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0" xfId="0" applyFont="1" applyAlignment="1">
      <alignment horizontal="left" wrapText="1"/>
    </xf>
  </cellXfs>
  <cellStyles count="7">
    <cellStyle name="Normal" xfId="0" builtinId="0"/>
    <cellStyle name="Normal 23" xfId="6" xr:uid="{09699B92-AAB9-4AF8-B8CD-6FE0DD1450AC}"/>
    <cellStyle name="Normal 6" xfId="1" xr:uid="{ED6BD9CD-6DF1-450D-9639-78B2B77B9CB3}"/>
    <cellStyle name="Normal 9" xfId="5" xr:uid="{91125907-A0F2-443B-81F8-971636438E2F}"/>
    <cellStyle name="Normal_KeyCentreCalcs" xfId="4" xr:uid="{F4B45108-181B-41F8-A3B5-E98067BE4463}"/>
    <cellStyle name="Normal_mcrlpsa2sep05data" xfId="2" xr:uid="{C1D70AAD-D5E3-4BE8-9F39-ABE1B364354F}"/>
    <cellStyle name="Normal_sepmcr05" xfId="3" xr:uid="{ADD9EF8A-A1D7-4A34-BD00-E8252A00E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Key Centre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a:ln w="12700" cap="flat" cmpd="sng" algn="ctr">
              <a:solidFill>
                <a:schemeClr val="tx1"/>
              </a:solidFill>
              <a:prstDash val="solid"/>
            </a:ln>
            <a:effectLst/>
          </c:spPr>
          <c:invertIfNegative val="0"/>
          <c:dPt>
            <c:idx val="2"/>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B6C7-450D-BBCE-5A82562EF7D0}"/>
              </c:ext>
            </c:extLst>
          </c:dPt>
          <c:dPt>
            <c:idx val="3"/>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3-B6C7-450D-BBCE-5A82562EF7D0}"/>
              </c:ext>
            </c:extLst>
          </c:dPt>
          <c:dPt>
            <c:idx val="4"/>
            <c:invertIfNegative val="0"/>
            <c:bubble3D val="0"/>
            <c:spPr>
              <a:solidFill>
                <a:srgbClr val="00B0F0"/>
              </a:solidFill>
              <a:ln w="12700" cap="flat" cmpd="sng" algn="ctr">
                <a:solidFill>
                  <a:schemeClr val="tx1"/>
                </a:solidFill>
                <a:prstDash val="solid"/>
              </a:ln>
              <a:effectLst/>
            </c:spPr>
            <c:extLst>
              <c:ext xmlns:c16="http://schemas.microsoft.com/office/drawing/2014/chart" uri="{C3380CC4-5D6E-409C-BE32-E72D297353CC}">
                <c16:uniqueId val="{00000005-B6C7-450D-BBCE-5A82562EF7D0}"/>
              </c:ext>
            </c:extLst>
          </c:dPt>
          <c:cat>
            <c:numRef>
              <c:f>'Tab 23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23  KC Traffic Trend'!$I$3:$I$25</c:f>
              <c:numCache>
                <c:formatCode>General</c:formatCode>
                <c:ptCount val="23"/>
                <c:pt idx="0">
                  <c:v>7232</c:v>
                </c:pt>
                <c:pt idx="1">
                  <c:v>6717</c:v>
                </c:pt>
                <c:pt idx="4">
                  <c:v>6930</c:v>
                </c:pt>
                <c:pt idx="7">
                  <c:v>7461</c:v>
                </c:pt>
                <c:pt idx="10">
                  <c:v>6987</c:v>
                </c:pt>
                <c:pt idx="11">
                  <c:v>6541</c:v>
                </c:pt>
                <c:pt idx="12" formatCode="0">
                  <c:v>6482</c:v>
                </c:pt>
                <c:pt idx="13">
                  <c:v>6350</c:v>
                </c:pt>
                <c:pt idx="14">
                  <c:v>5822</c:v>
                </c:pt>
                <c:pt idx="15">
                  <c:v>5211</c:v>
                </c:pt>
                <c:pt idx="16" formatCode="0">
                  <c:v>2361</c:v>
                </c:pt>
                <c:pt idx="17" formatCode="0">
                  <c:v>2362</c:v>
                </c:pt>
                <c:pt idx="18" formatCode="0">
                  <c:v>2154</c:v>
                </c:pt>
                <c:pt idx="19" formatCode="0">
                  <c:v>2214</c:v>
                </c:pt>
                <c:pt idx="20" formatCode="0">
                  <c:v>2375</c:v>
                </c:pt>
                <c:pt idx="21" formatCode="0">
                  <c:v>2331</c:v>
                </c:pt>
                <c:pt idx="22" formatCode="0">
                  <c:v>2295</c:v>
                </c:pt>
              </c:numCache>
            </c:numRef>
          </c:val>
          <c:extLst>
            <c:ext xmlns:c16="http://schemas.microsoft.com/office/drawing/2014/chart" uri="{C3380CC4-5D6E-409C-BE32-E72D297353CC}">
              <c16:uniqueId val="{00000006-B6C7-450D-BBCE-5A82562EF7D0}"/>
            </c:ext>
          </c:extLst>
        </c:ser>
        <c:ser>
          <c:idx val="1"/>
          <c:order val="1"/>
          <c:tx>
            <c:v>10:00-12:00</c:v>
          </c:tx>
          <c:spPr>
            <a:solidFill>
              <a:schemeClr val="tx1"/>
            </a:solidFill>
            <a:ln w="12700" cap="flat" cmpd="sng" algn="ctr">
              <a:solidFill>
                <a:schemeClr val="tx1"/>
              </a:solidFill>
              <a:prstDash val="solid"/>
            </a:ln>
            <a:effectLst/>
          </c:spPr>
          <c:invertIfNegative val="0"/>
          <c:dPt>
            <c:idx val="2"/>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8-B6C7-450D-BBCE-5A82562EF7D0}"/>
              </c:ext>
            </c:extLst>
          </c:dPt>
          <c:dPt>
            <c:idx val="3"/>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A-B6C7-450D-BBCE-5A82562EF7D0}"/>
              </c:ext>
            </c:extLst>
          </c:dPt>
          <c:dPt>
            <c:idx val="4"/>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C-B6C7-450D-BBCE-5A82562EF7D0}"/>
              </c:ext>
            </c:extLst>
          </c:dPt>
          <c:cat>
            <c:numRef>
              <c:f>'Tab 23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23  KC Traffic Trend'!$R$3:$R$25</c:f>
              <c:numCache>
                <c:formatCode>General</c:formatCode>
                <c:ptCount val="23"/>
                <c:pt idx="0">
                  <c:v>5485</c:v>
                </c:pt>
                <c:pt idx="1">
                  <c:v>5410</c:v>
                </c:pt>
                <c:pt idx="4">
                  <c:v>5229</c:v>
                </c:pt>
                <c:pt idx="7">
                  <c:v>5991</c:v>
                </c:pt>
                <c:pt idx="10">
                  <c:v>5857</c:v>
                </c:pt>
                <c:pt idx="11">
                  <c:v>5574</c:v>
                </c:pt>
                <c:pt idx="12">
                  <c:v>5470</c:v>
                </c:pt>
                <c:pt idx="13">
                  <c:v>5375</c:v>
                </c:pt>
                <c:pt idx="14">
                  <c:v>5124</c:v>
                </c:pt>
                <c:pt idx="15">
                  <c:v>4528</c:v>
                </c:pt>
                <c:pt idx="16" formatCode="0">
                  <c:v>2825</c:v>
                </c:pt>
                <c:pt idx="17" formatCode="0">
                  <c:v>2628</c:v>
                </c:pt>
                <c:pt idx="18" formatCode="0">
                  <c:v>2836</c:v>
                </c:pt>
                <c:pt idx="19" formatCode="0">
                  <c:v>2984</c:v>
                </c:pt>
                <c:pt idx="20" formatCode="0">
                  <c:v>2913</c:v>
                </c:pt>
                <c:pt idx="21" formatCode="0">
                  <c:v>2838</c:v>
                </c:pt>
                <c:pt idx="22" formatCode="0">
                  <c:v>2361</c:v>
                </c:pt>
              </c:numCache>
            </c:numRef>
          </c:val>
          <c:extLst>
            <c:ext xmlns:c16="http://schemas.microsoft.com/office/drawing/2014/chart" uri="{C3380CC4-5D6E-409C-BE32-E72D297353CC}">
              <c16:uniqueId val="{0000000D-B6C7-450D-BBCE-5A82562EF7D0}"/>
            </c:ext>
          </c:extLst>
        </c:ser>
        <c:ser>
          <c:idx val="2"/>
          <c:order val="2"/>
          <c:tx>
            <c:v>1600-1800</c:v>
          </c:tx>
          <c:spPr>
            <a:solidFill>
              <a:srgbClr val="FFC000"/>
            </a:solidFill>
            <a:ln w="12700">
              <a:solidFill>
                <a:schemeClr val="tx1"/>
              </a:solidFill>
            </a:ln>
          </c:spPr>
          <c:invertIfNegative val="0"/>
          <c:dPt>
            <c:idx val="2"/>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0F-B6C7-450D-BBCE-5A82562EF7D0}"/>
              </c:ext>
            </c:extLst>
          </c:dPt>
          <c:dPt>
            <c:idx val="3"/>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11-B6C7-450D-BBCE-5A82562EF7D0}"/>
              </c:ext>
            </c:extLst>
          </c:dPt>
          <c:dPt>
            <c:idx val="4"/>
            <c:invertIfNegative val="0"/>
            <c:bubble3D val="0"/>
            <c:spPr>
              <a:solidFill>
                <a:srgbClr val="FFC000"/>
              </a:solidFill>
              <a:ln w="12700">
                <a:solidFill>
                  <a:schemeClr val="tx1"/>
                </a:solidFill>
                <a:prstDash val="solid"/>
              </a:ln>
            </c:spPr>
            <c:extLst>
              <c:ext xmlns:c16="http://schemas.microsoft.com/office/drawing/2014/chart" uri="{C3380CC4-5D6E-409C-BE32-E72D297353CC}">
                <c16:uniqueId val="{00000013-B6C7-450D-BBCE-5A82562EF7D0}"/>
              </c:ext>
            </c:extLst>
          </c:dPt>
          <c:cat>
            <c:numRef>
              <c:f>'Tab 23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23  KC Traffic Trend'!$I$27:$I$49</c:f>
              <c:numCache>
                <c:formatCode>General</c:formatCode>
                <c:ptCount val="23"/>
                <c:pt idx="0">
                  <c:v>5372</c:v>
                </c:pt>
                <c:pt idx="1">
                  <c:v>5670</c:v>
                </c:pt>
                <c:pt idx="4">
                  <c:v>5329</c:v>
                </c:pt>
                <c:pt idx="7">
                  <c:v>6202</c:v>
                </c:pt>
                <c:pt idx="10">
                  <c:v>5847</c:v>
                </c:pt>
                <c:pt idx="11">
                  <c:v>6120</c:v>
                </c:pt>
                <c:pt idx="12">
                  <c:v>5987</c:v>
                </c:pt>
                <c:pt idx="13">
                  <c:v>6060</c:v>
                </c:pt>
                <c:pt idx="14">
                  <c:v>5366</c:v>
                </c:pt>
                <c:pt idx="15">
                  <c:v>4682</c:v>
                </c:pt>
                <c:pt idx="16" formatCode="0">
                  <c:v>2059</c:v>
                </c:pt>
                <c:pt idx="17" formatCode="0">
                  <c:v>1944</c:v>
                </c:pt>
                <c:pt idx="18" formatCode="0">
                  <c:v>1964</c:v>
                </c:pt>
                <c:pt idx="19" formatCode="0">
                  <c:v>2035</c:v>
                </c:pt>
                <c:pt idx="20" formatCode="0">
                  <c:v>2013</c:v>
                </c:pt>
                <c:pt idx="21" formatCode="0">
                  <c:v>2106</c:v>
                </c:pt>
                <c:pt idx="22" formatCode="0">
                  <c:v>1715</c:v>
                </c:pt>
              </c:numCache>
            </c:numRef>
          </c:val>
          <c:extLst>
            <c:ext xmlns:c16="http://schemas.microsoft.com/office/drawing/2014/chart" uri="{C3380CC4-5D6E-409C-BE32-E72D297353CC}">
              <c16:uniqueId val="{00000014-B6C7-450D-BBCE-5A82562EF7D0}"/>
            </c:ext>
          </c:extLst>
        </c:ser>
        <c:dLbls>
          <c:showLegendKey val="0"/>
          <c:showVal val="0"/>
          <c:showCatName val="0"/>
          <c:showSerName val="0"/>
          <c:showPercent val="0"/>
          <c:showBubbleSize val="0"/>
        </c:dLbls>
        <c:gapWidth val="150"/>
        <c:axId val="464246408"/>
        <c:axId val="464246800"/>
      </c:barChart>
      <c:catAx>
        <c:axId val="464246408"/>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6800"/>
        <c:crosses val="autoZero"/>
        <c:auto val="1"/>
        <c:lblAlgn val="ctr"/>
        <c:lblOffset val="100"/>
        <c:noMultiLvlLbl val="0"/>
      </c:catAx>
      <c:valAx>
        <c:axId val="46424680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6408"/>
        <c:crosses val="autoZero"/>
        <c:crossBetween val="between"/>
      </c:valAx>
    </c:plotArea>
    <c:legend>
      <c:legendPos val="r"/>
      <c:layout>
        <c:manualLayout>
          <c:xMode val="edge"/>
          <c:yMode val="edge"/>
          <c:x val="0.8512106949058762"/>
          <c:y val="0.34660239435589008"/>
          <c:w val="0.11226858469501583"/>
          <c:h val="0.15807612281912944"/>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Ashton New Developments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a:ln w="12700" cap="flat" cmpd="sng" algn="ctr">
              <a:solidFill>
                <a:schemeClr val="tx1"/>
              </a:solidFill>
              <a:prstDash val="solid"/>
            </a:ln>
            <a:effectLst/>
          </c:spPr>
          <c:invertIfNegative val="0"/>
          <c:dPt>
            <c:idx val="2"/>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F7C2-498C-8B41-E589F6229EDD}"/>
              </c:ext>
            </c:extLst>
          </c:dPt>
          <c:dPt>
            <c:idx val="3"/>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3-F7C2-498C-8B41-E589F6229EDD}"/>
              </c:ext>
            </c:extLst>
          </c:dPt>
          <c:dPt>
            <c:idx val="4"/>
            <c:invertIfNegative val="0"/>
            <c:bubble3D val="0"/>
            <c:spPr>
              <a:solidFill>
                <a:srgbClr val="00B0F0"/>
              </a:solidFill>
              <a:ln w="12700" cap="flat" cmpd="sng" algn="ctr">
                <a:solidFill>
                  <a:schemeClr val="tx1"/>
                </a:solidFill>
                <a:prstDash val="solid"/>
              </a:ln>
              <a:effectLst/>
            </c:spPr>
            <c:extLst>
              <c:ext xmlns:c16="http://schemas.microsoft.com/office/drawing/2014/chart" uri="{C3380CC4-5D6E-409C-BE32-E72D297353CC}">
                <c16:uniqueId val="{00000005-F7C2-498C-8B41-E589F6229EDD}"/>
              </c:ext>
            </c:extLst>
          </c:dPt>
          <c:cat>
            <c:numRef>
              <c:f>'Tab 24  KC NewDev Traffic Trend'!$B$3:$B$11</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'Tab 24  KC NewDev Traffic Trend'!$I$3:$I$11</c:f>
              <c:numCache>
                <c:formatCode>0</c:formatCode>
                <c:ptCount val="9"/>
                <c:pt idx="0">
                  <c:v>413</c:v>
                </c:pt>
                <c:pt idx="1">
                  <c:v>467</c:v>
                </c:pt>
                <c:pt idx="2">
                  <c:v>553</c:v>
                </c:pt>
                <c:pt idx="3">
                  <c:v>476</c:v>
                </c:pt>
                <c:pt idx="4">
                  <c:v>470</c:v>
                </c:pt>
                <c:pt idx="5">
                  <c:v>516</c:v>
                </c:pt>
                <c:pt idx="6">
                  <c:v>514</c:v>
                </c:pt>
                <c:pt idx="7">
                  <c:v>552</c:v>
                </c:pt>
                <c:pt idx="8">
                  <c:v>489</c:v>
                </c:pt>
              </c:numCache>
            </c:numRef>
          </c:val>
          <c:extLst>
            <c:ext xmlns:c16="http://schemas.microsoft.com/office/drawing/2014/chart" uri="{C3380CC4-5D6E-409C-BE32-E72D297353CC}">
              <c16:uniqueId val="{00000006-F7C2-498C-8B41-E589F6229EDD}"/>
            </c:ext>
          </c:extLst>
        </c:ser>
        <c:ser>
          <c:idx val="1"/>
          <c:order val="1"/>
          <c:tx>
            <c:v>10:00-12:00</c:v>
          </c:tx>
          <c:spPr>
            <a:solidFill>
              <a:schemeClr val="tx1"/>
            </a:solidFill>
            <a:ln w="12700" cap="flat" cmpd="sng" algn="ctr">
              <a:solidFill>
                <a:schemeClr val="tx1"/>
              </a:solidFill>
              <a:prstDash val="solid"/>
            </a:ln>
            <a:effectLst/>
          </c:spPr>
          <c:invertIfNegative val="0"/>
          <c:dPt>
            <c:idx val="2"/>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8-F7C2-498C-8B41-E589F6229EDD}"/>
              </c:ext>
            </c:extLst>
          </c:dPt>
          <c:dPt>
            <c:idx val="3"/>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A-F7C2-498C-8B41-E589F6229EDD}"/>
              </c:ext>
            </c:extLst>
          </c:dPt>
          <c:dPt>
            <c:idx val="4"/>
            <c:invertIfNegative val="0"/>
            <c:bubble3D val="0"/>
            <c:spPr>
              <a:solidFill>
                <a:schemeClr val="tx1"/>
              </a:solidFill>
              <a:ln w="12700" cap="flat" cmpd="sng" algn="ctr">
                <a:solidFill>
                  <a:schemeClr val="tx1"/>
                </a:solidFill>
                <a:prstDash val="sysDash"/>
              </a:ln>
              <a:effectLst/>
            </c:spPr>
            <c:extLst>
              <c:ext xmlns:c16="http://schemas.microsoft.com/office/drawing/2014/chart" uri="{C3380CC4-5D6E-409C-BE32-E72D297353CC}">
                <c16:uniqueId val="{0000000C-F7C2-498C-8B41-E589F6229EDD}"/>
              </c:ext>
            </c:extLst>
          </c:dPt>
          <c:cat>
            <c:numRef>
              <c:f>'Tab 24  KC NewDev Traffic Trend'!$B$3:$B$11</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'Tab 24  KC NewDev Traffic Trend'!$I$13:$I$21</c:f>
              <c:numCache>
                <c:formatCode>0</c:formatCode>
                <c:ptCount val="9"/>
                <c:pt idx="0">
                  <c:v>1102</c:v>
                </c:pt>
                <c:pt idx="1">
                  <c:v>934</c:v>
                </c:pt>
                <c:pt idx="2">
                  <c:v>1307</c:v>
                </c:pt>
                <c:pt idx="3">
                  <c:v>1259</c:v>
                </c:pt>
                <c:pt idx="4">
                  <c:v>1324</c:v>
                </c:pt>
                <c:pt idx="5">
                  <c:v>1464</c:v>
                </c:pt>
                <c:pt idx="6">
                  <c:v>1579</c:v>
                </c:pt>
                <c:pt idx="7">
                  <c:v>1545</c:v>
                </c:pt>
                <c:pt idx="8">
                  <c:v>1616</c:v>
                </c:pt>
              </c:numCache>
            </c:numRef>
          </c:val>
          <c:extLst>
            <c:ext xmlns:c16="http://schemas.microsoft.com/office/drawing/2014/chart" uri="{C3380CC4-5D6E-409C-BE32-E72D297353CC}">
              <c16:uniqueId val="{0000000D-F7C2-498C-8B41-E589F6229EDD}"/>
            </c:ext>
          </c:extLst>
        </c:ser>
        <c:ser>
          <c:idx val="2"/>
          <c:order val="2"/>
          <c:tx>
            <c:v>1600-1800</c:v>
          </c:tx>
          <c:spPr>
            <a:solidFill>
              <a:srgbClr val="FFC000"/>
            </a:solidFill>
            <a:ln w="12700">
              <a:solidFill>
                <a:schemeClr val="tx1"/>
              </a:solidFill>
            </a:ln>
          </c:spPr>
          <c:invertIfNegative val="0"/>
          <c:dPt>
            <c:idx val="2"/>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0F-F7C2-498C-8B41-E589F6229EDD}"/>
              </c:ext>
            </c:extLst>
          </c:dPt>
          <c:dPt>
            <c:idx val="3"/>
            <c:invertIfNegative val="0"/>
            <c:bubble3D val="0"/>
            <c:spPr>
              <a:solidFill>
                <a:srgbClr val="FFC000"/>
              </a:solidFill>
              <a:ln w="12700">
                <a:solidFill>
                  <a:schemeClr val="tx1"/>
                </a:solidFill>
                <a:prstDash val="sysDash"/>
              </a:ln>
            </c:spPr>
            <c:extLst>
              <c:ext xmlns:c16="http://schemas.microsoft.com/office/drawing/2014/chart" uri="{C3380CC4-5D6E-409C-BE32-E72D297353CC}">
                <c16:uniqueId val="{00000011-F7C2-498C-8B41-E589F6229EDD}"/>
              </c:ext>
            </c:extLst>
          </c:dPt>
          <c:dPt>
            <c:idx val="4"/>
            <c:invertIfNegative val="0"/>
            <c:bubble3D val="0"/>
            <c:spPr>
              <a:solidFill>
                <a:srgbClr val="FFC000"/>
              </a:solidFill>
              <a:ln w="12700">
                <a:solidFill>
                  <a:schemeClr val="tx1"/>
                </a:solidFill>
                <a:prstDash val="solid"/>
              </a:ln>
            </c:spPr>
            <c:extLst>
              <c:ext xmlns:c16="http://schemas.microsoft.com/office/drawing/2014/chart" uri="{C3380CC4-5D6E-409C-BE32-E72D297353CC}">
                <c16:uniqueId val="{00000013-F7C2-498C-8B41-E589F6229EDD}"/>
              </c:ext>
            </c:extLst>
          </c:dPt>
          <c:cat>
            <c:numRef>
              <c:f>'Tab 24  KC NewDev Traffic Trend'!$B$3:$B$11</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'Tab 24  KC NewDev Traffic Trend'!$I$23:$I$31</c:f>
              <c:numCache>
                <c:formatCode>0</c:formatCode>
                <c:ptCount val="9"/>
                <c:pt idx="0">
                  <c:v>861</c:v>
                </c:pt>
                <c:pt idx="1">
                  <c:v>840</c:v>
                </c:pt>
                <c:pt idx="2">
                  <c:v>1110</c:v>
                </c:pt>
                <c:pt idx="3">
                  <c:v>1003</c:v>
                </c:pt>
                <c:pt idx="4">
                  <c:v>999</c:v>
                </c:pt>
                <c:pt idx="5">
                  <c:v>1103</c:v>
                </c:pt>
                <c:pt idx="6">
                  <c:v>1224</c:v>
                </c:pt>
                <c:pt idx="7">
                  <c:v>1226</c:v>
                </c:pt>
                <c:pt idx="8">
                  <c:v>1203</c:v>
                </c:pt>
              </c:numCache>
            </c:numRef>
          </c:val>
          <c:extLst>
            <c:ext xmlns:c16="http://schemas.microsoft.com/office/drawing/2014/chart" uri="{C3380CC4-5D6E-409C-BE32-E72D297353CC}">
              <c16:uniqueId val="{00000014-F7C2-498C-8B41-E589F6229EDD}"/>
            </c:ext>
          </c:extLst>
        </c:ser>
        <c:dLbls>
          <c:showLegendKey val="0"/>
          <c:showVal val="0"/>
          <c:showCatName val="0"/>
          <c:showSerName val="0"/>
          <c:showPercent val="0"/>
          <c:showBubbleSize val="0"/>
        </c:dLbls>
        <c:gapWidth val="150"/>
        <c:axId val="464243664"/>
        <c:axId val="545751480"/>
      </c:barChart>
      <c:catAx>
        <c:axId val="46424366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1480"/>
        <c:crosses val="autoZero"/>
        <c:auto val="1"/>
        <c:lblAlgn val="ctr"/>
        <c:lblOffset val="100"/>
        <c:noMultiLvlLbl val="0"/>
      </c:catAx>
      <c:valAx>
        <c:axId val="54575148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Vehicles</a:t>
                </a:r>
              </a:p>
            </c:rich>
          </c:tx>
          <c:layout>
            <c:manualLayout>
              <c:xMode val="edge"/>
              <c:yMode val="edge"/>
              <c:x val="9.9740164058440064E-3"/>
              <c:y val="0.43857563644951852"/>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64243664"/>
        <c:crosses val="autoZero"/>
        <c:crossBetween val="between"/>
      </c:valAx>
    </c:plotArea>
    <c:legend>
      <c:legendPos val="r"/>
      <c:layout>
        <c:manualLayout>
          <c:xMode val="edge"/>
          <c:yMode val="edge"/>
          <c:x val="0.8512106949058762"/>
          <c:y val="0.34660239435589008"/>
          <c:w val="0.11226858469501583"/>
          <c:h val="0.15807612281912944"/>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Car&amp;Non-CarTrip'!$C$3:$C$21</c:f>
              <c:numCache>
                <c:formatCode>General</c:formatCode>
                <c:ptCount val="19"/>
                <c:pt idx="0">
                  <c:v>7651</c:v>
                </c:pt>
                <c:pt idx="3">
                  <c:v>8046</c:v>
                </c:pt>
                <c:pt idx="6">
                  <c:v>7611</c:v>
                </c:pt>
                <c:pt idx="7">
                  <c:v>6867</c:v>
                </c:pt>
                <c:pt idx="8">
                  <c:v>7100</c:v>
                </c:pt>
                <c:pt idx="9">
                  <c:v>6812</c:v>
                </c:pt>
                <c:pt idx="10">
                  <c:v>6193</c:v>
                </c:pt>
                <c:pt idx="11">
                  <c:v>5638</c:v>
                </c:pt>
                <c:pt idx="12">
                  <c:v>2323</c:v>
                </c:pt>
                <c:pt idx="13" formatCode="0">
                  <c:v>2400.6928837306241</c:v>
                </c:pt>
                <c:pt idx="14" formatCode="0">
                  <c:v>2104.5511601372855</c:v>
                </c:pt>
                <c:pt idx="15" formatCode="0">
                  <c:v>2293.3081220946005</c:v>
                </c:pt>
                <c:pt idx="16" formatCode="0">
                  <c:v>2472.4655688046009</c:v>
                </c:pt>
                <c:pt idx="17" formatCode="0">
                  <c:v>2441.1121385890042</c:v>
                </c:pt>
                <c:pt idx="18" formatCode="0">
                  <c:v>2358.8975023840926</c:v>
                </c:pt>
              </c:numCache>
            </c:numRef>
          </c:val>
          <c:extLst>
            <c:ext xmlns:c16="http://schemas.microsoft.com/office/drawing/2014/chart" uri="{C3380CC4-5D6E-409C-BE32-E72D297353CC}">
              <c16:uniqueId val="{00000000-A3A3-41A8-B985-425F0EFF2F93}"/>
            </c:ext>
          </c:extLst>
        </c:ser>
        <c:ser>
          <c:idx val="1"/>
          <c:order val="1"/>
          <c:tx>
            <c:v>Bus</c:v>
          </c:tx>
          <c:spPr>
            <a:solidFill>
              <a:srgbClr val="FFFF00"/>
            </a:solidFill>
            <a:ln>
              <a:solidFill>
                <a:schemeClr val="tx1"/>
              </a:solidFill>
            </a:ln>
          </c:spPr>
          <c:invertIfNegative val="0"/>
          <c:cat>
            <c:numRef>
              <c:f>'Table 31 KC Car&amp;Non-CarTrip'!$B$3:$B$21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Car&amp;Non-CarTrip'!$D$3:$D$21</c:f>
              <c:numCache>
                <c:formatCode>0</c:formatCode>
                <c:ptCount val="19"/>
                <c:pt idx="0">
                  <c:v>2403</c:v>
                </c:pt>
                <c:pt idx="3">
                  <c:v>2807</c:v>
                </c:pt>
                <c:pt idx="6">
                  <c:v>2024</c:v>
                </c:pt>
                <c:pt idx="7">
                  <c:v>3394</c:v>
                </c:pt>
                <c:pt idx="8">
                  <c:v>2428</c:v>
                </c:pt>
                <c:pt idx="9">
                  <c:v>2349</c:v>
                </c:pt>
                <c:pt idx="10">
                  <c:v>2355.8071065989848</c:v>
                </c:pt>
                <c:pt idx="11">
                  <c:v>1565.3812987012986</c:v>
                </c:pt>
                <c:pt idx="12">
                  <c:v>1715.745945945946</c:v>
                </c:pt>
                <c:pt idx="13">
                  <c:v>2171.663203463203</c:v>
                </c:pt>
                <c:pt idx="14">
                  <c:v>1971.4111198893936</c:v>
                </c:pt>
                <c:pt idx="15">
                  <c:v>1884</c:v>
                </c:pt>
                <c:pt idx="16">
                  <c:v>1889</c:v>
                </c:pt>
                <c:pt idx="17">
                  <c:v>1931.2800000000002</c:v>
                </c:pt>
                <c:pt idx="18">
                  <c:v>2286.458333333333</c:v>
                </c:pt>
              </c:numCache>
            </c:numRef>
          </c:val>
          <c:extLst>
            <c:ext xmlns:c16="http://schemas.microsoft.com/office/drawing/2014/chart" uri="{C3380CC4-5D6E-409C-BE32-E72D297353CC}">
              <c16:uniqueId val="{00000001-A3A3-41A8-B985-425F0EFF2F93}"/>
            </c:ext>
          </c:extLst>
        </c:ser>
        <c:ser>
          <c:idx val="4"/>
          <c:order val="2"/>
          <c:tx>
            <c:strRef>
              <c:f>'Table 31 KC Car&amp;Non-CarTrip'!$H$2</c:f>
              <c:strCache>
                <c:ptCount val="1"/>
                <c:pt idx="0">
                  <c:v>Walk</c:v>
                </c:pt>
              </c:strCache>
            </c:strRef>
          </c:tx>
          <c:spPr>
            <a:solidFill>
              <a:srgbClr val="FFC000"/>
            </a:solidFill>
            <a:ln>
              <a:solidFill>
                <a:schemeClr val="tx1"/>
              </a:solidFill>
            </a:ln>
          </c:spPr>
          <c:invertIfNegative val="0"/>
          <c:cat>
            <c:numRef>
              <c:f>'Table 31 KC Car&amp;Non-CarTrip'!$B$3:$B$21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Car&amp;Non-CarTrip'!$H$3:$H$21</c:f>
              <c:numCache>
                <c:formatCode>General</c:formatCode>
                <c:ptCount val="19"/>
                <c:pt idx="0">
                  <c:v>2379</c:v>
                </c:pt>
                <c:pt idx="3">
                  <c:v>2550</c:v>
                </c:pt>
                <c:pt idx="6">
                  <c:v>2802</c:v>
                </c:pt>
                <c:pt idx="7">
                  <c:v>3027</c:v>
                </c:pt>
                <c:pt idx="8">
                  <c:v>2973</c:v>
                </c:pt>
                <c:pt idx="9">
                  <c:v>2590</c:v>
                </c:pt>
                <c:pt idx="10">
                  <c:v>2825</c:v>
                </c:pt>
                <c:pt idx="11">
                  <c:v>2776</c:v>
                </c:pt>
                <c:pt idx="12">
                  <c:v>2610</c:v>
                </c:pt>
                <c:pt idx="13">
                  <c:v>3071</c:v>
                </c:pt>
                <c:pt idx="14">
                  <c:v>2224</c:v>
                </c:pt>
                <c:pt idx="15">
                  <c:v>2555</c:v>
                </c:pt>
                <c:pt idx="16">
                  <c:v>2425</c:v>
                </c:pt>
                <c:pt idx="17">
                  <c:v>2739</c:v>
                </c:pt>
                <c:pt idx="18" formatCode="0">
                  <c:v>2891</c:v>
                </c:pt>
              </c:numCache>
            </c:numRef>
          </c:val>
          <c:extLst>
            <c:ext xmlns:c16="http://schemas.microsoft.com/office/drawing/2014/chart" uri="{C3380CC4-5D6E-409C-BE32-E72D297353CC}">
              <c16:uniqueId val="{00000002-A3A3-41A8-B985-425F0EFF2F93}"/>
            </c:ext>
          </c:extLst>
        </c:ser>
        <c:ser>
          <c:idx val="2"/>
          <c:order val="3"/>
          <c:tx>
            <c:v>Rail</c:v>
          </c:tx>
          <c:spPr>
            <a:solidFill>
              <a:schemeClr val="bg1">
                <a:lumMod val="75000"/>
              </a:schemeClr>
            </a:solidFill>
            <a:ln>
              <a:solidFill>
                <a:schemeClr val="tx1"/>
              </a:solidFill>
            </a:ln>
          </c:spPr>
          <c:invertIfNegative val="0"/>
          <c:cat>
            <c:numRef>
              <c:f>'Table 31 KC Car&amp;Non-CarTrip'!$B$3:$B$21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Car&amp;Non-CarTrip'!$E$3:$E$21</c:f>
              <c:numCache>
                <c:formatCode>General</c:formatCode>
                <c:ptCount val="19"/>
                <c:pt idx="0">
                  <c:v>49</c:v>
                </c:pt>
                <c:pt idx="3">
                  <c:v>61</c:v>
                </c:pt>
                <c:pt idx="6">
                  <c:v>63</c:v>
                </c:pt>
                <c:pt idx="7">
                  <c:v>86</c:v>
                </c:pt>
                <c:pt idx="8">
                  <c:v>94</c:v>
                </c:pt>
                <c:pt idx="9">
                  <c:v>106</c:v>
                </c:pt>
                <c:pt idx="10">
                  <c:v>95</c:v>
                </c:pt>
                <c:pt idx="11">
                  <c:v>102</c:v>
                </c:pt>
                <c:pt idx="12">
                  <c:v>64</c:v>
                </c:pt>
                <c:pt idx="13">
                  <c:v>93</c:v>
                </c:pt>
                <c:pt idx="14">
                  <c:v>76</c:v>
                </c:pt>
                <c:pt idx="15">
                  <c:v>90</c:v>
                </c:pt>
                <c:pt idx="16">
                  <c:v>47</c:v>
                </c:pt>
                <c:pt idx="17">
                  <c:v>61</c:v>
                </c:pt>
                <c:pt idx="18" formatCode="0">
                  <c:v>68</c:v>
                </c:pt>
              </c:numCache>
            </c:numRef>
          </c:val>
          <c:extLst>
            <c:ext xmlns:c16="http://schemas.microsoft.com/office/drawing/2014/chart" uri="{C3380CC4-5D6E-409C-BE32-E72D297353CC}">
              <c16:uniqueId val="{00000003-A3A3-41A8-B985-425F0EFF2F93}"/>
            </c:ext>
          </c:extLst>
        </c:ser>
        <c:ser>
          <c:idx val="3"/>
          <c:order val="4"/>
          <c:tx>
            <c:strRef>
              <c:f>'Table 31 KC Car&amp;Non-CarTrip'!$G$2</c:f>
              <c:strCache>
                <c:ptCount val="1"/>
                <c:pt idx="0">
                  <c:v>Cycle</c:v>
                </c:pt>
              </c:strCache>
            </c:strRef>
          </c:tx>
          <c:spPr>
            <a:solidFill>
              <a:schemeClr val="tx1"/>
            </a:solidFill>
          </c:spPr>
          <c:invertIfNegative val="0"/>
          <c:cat>
            <c:numRef>
              <c:f>'Table 31 KC Car&amp;Non-CarTrip'!$B$3:$B$21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Car&amp;Non-CarTrip'!$G$3:$G$21</c:f>
              <c:numCache>
                <c:formatCode>0</c:formatCode>
                <c:ptCount val="19"/>
                <c:pt idx="0">
                  <c:v>36</c:v>
                </c:pt>
                <c:pt idx="3">
                  <c:v>35</c:v>
                </c:pt>
                <c:pt idx="6">
                  <c:v>42</c:v>
                </c:pt>
                <c:pt idx="7">
                  <c:v>77</c:v>
                </c:pt>
                <c:pt idx="8">
                  <c:v>60</c:v>
                </c:pt>
                <c:pt idx="9">
                  <c:v>58</c:v>
                </c:pt>
                <c:pt idx="10">
                  <c:v>82</c:v>
                </c:pt>
                <c:pt idx="11">
                  <c:v>91</c:v>
                </c:pt>
                <c:pt idx="12">
                  <c:v>40</c:v>
                </c:pt>
                <c:pt idx="13">
                  <c:v>53</c:v>
                </c:pt>
                <c:pt idx="14">
                  <c:v>51</c:v>
                </c:pt>
                <c:pt idx="15">
                  <c:v>55</c:v>
                </c:pt>
                <c:pt idx="16">
                  <c:v>45</c:v>
                </c:pt>
                <c:pt idx="17">
                  <c:v>33</c:v>
                </c:pt>
                <c:pt idx="18">
                  <c:v>59</c:v>
                </c:pt>
              </c:numCache>
            </c:numRef>
          </c:val>
          <c:extLst>
            <c:ext xmlns:c16="http://schemas.microsoft.com/office/drawing/2014/chart" uri="{C3380CC4-5D6E-409C-BE32-E72D297353CC}">
              <c16:uniqueId val="{00000004-A3A3-41A8-B985-425F0EFF2F93}"/>
            </c:ext>
          </c:extLst>
        </c:ser>
        <c:ser>
          <c:idx val="5"/>
          <c:order val="5"/>
          <c:tx>
            <c:strRef>
              <c:f>'Table 31 KC Car&amp;Non-CarTrip'!$F$2</c:f>
              <c:strCache>
                <c:ptCount val="1"/>
                <c:pt idx="0">
                  <c:v>Metrolink</c:v>
                </c:pt>
              </c:strCache>
            </c:strRef>
          </c:tx>
          <c:spPr>
            <a:solidFill>
              <a:srgbClr val="FF0000"/>
            </a:solidFill>
            <a:ln w="9525">
              <a:solidFill>
                <a:schemeClr val="tx1"/>
              </a:solidFill>
            </a:ln>
          </c:spPr>
          <c:invertIfNegative val="0"/>
          <c:val>
            <c:numRef>
              <c:f>'Table 31 KC Car&amp;Non-CarTrip'!$F$3:$F$21</c:f>
              <c:numCache>
                <c:formatCode>General</c:formatCode>
                <c:ptCount val="19"/>
                <c:pt idx="13">
                  <c:v>107</c:v>
                </c:pt>
                <c:pt idx="14">
                  <c:v>124</c:v>
                </c:pt>
                <c:pt idx="15">
                  <c:v>170</c:v>
                </c:pt>
                <c:pt idx="16">
                  <c:v>189</c:v>
                </c:pt>
                <c:pt idx="17">
                  <c:v>272</c:v>
                </c:pt>
                <c:pt idx="18" formatCode="0">
                  <c:v>197</c:v>
                </c:pt>
              </c:numCache>
            </c:numRef>
          </c:val>
          <c:extLst>
            <c:ext xmlns:c16="http://schemas.microsoft.com/office/drawing/2014/chart" uri="{C3380CC4-5D6E-409C-BE32-E72D297353CC}">
              <c16:uniqueId val="{00000005-A3A3-41A8-B985-425F0EFF2F93}"/>
            </c:ext>
          </c:extLst>
        </c:ser>
        <c:dLbls>
          <c:showLegendKey val="0"/>
          <c:showVal val="0"/>
          <c:showCatName val="0"/>
          <c:showSerName val="0"/>
          <c:showPercent val="0"/>
          <c:showBubbleSize val="0"/>
        </c:dLbls>
        <c:gapWidth val="150"/>
        <c:axId val="545755792"/>
        <c:axId val="545749520"/>
      </c:barChart>
      <c:catAx>
        <c:axId val="545755792"/>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49520"/>
        <c:crosses val="autoZero"/>
        <c:auto val="1"/>
        <c:lblAlgn val="ctr"/>
        <c:lblOffset val="100"/>
        <c:noMultiLvlLbl val="0"/>
      </c:catAx>
      <c:valAx>
        <c:axId val="545749520"/>
        <c:scaling>
          <c:orientation val="minMax"/>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47314872158E-2"/>
              <c:y val="0.43939671144048176"/>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5792"/>
        <c:crosses val="autoZero"/>
        <c:crossBetween val="between"/>
      </c:valAx>
    </c:plotArea>
    <c:legend>
      <c:legendPos val="r"/>
      <c:layout>
        <c:manualLayout>
          <c:xMode val="edge"/>
          <c:yMode val="edge"/>
          <c:x val="0.89256352481602952"/>
          <c:y val="0.36971001721708552"/>
          <c:w val="9.6652186503454141E-2"/>
          <c:h val="0.4422323238220746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31 KC Car&amp;Non-CarTrip'!$B$23:$B$41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Car&amp;Non-CarTrip'!$C$23:$C$41</c:f>
              <c:numCache>
                <c:formatCode>0</c:formatCode>
                <c:ptCount val="19"/>
                <c:pt idx="0">
                  <c:v>6458</c:v>
                </c:pt>
                <c:pt idx="3" formatCode="General">
                  <c:v>6908</c:v>
                </c:pt>
                <c:pt idx="6" formatCode="General">
                  <c:v>6403</c:v>
                </c:pt>
                <c:pt idx="7" formatCode="General">
                  <c:v>6201</c:v>
                </c:pt>
                <c:pt idx="8" formatCode="General">
                  <c:v>6528</c:v>
                </c:pt>
                <c:pt idx="9" formatCode="General">
                  <c:v>6390</c:v>
                </c:pt>
                <c:pt idx="10" formatCode="General">
                  <c:v>6016</c:v>
                </c:pt>
                <c:pt idx="11" formatCode="General">
                  <c:v>5026</c:v>
                </c:pt>
                <c:pt idx="12" formatCode="General">
                  <c:v>3391</c:v>
                </c:pt>
                <c:pt idx="13">
                  <c:v>3150.9305988171354</c:v>
                </c:pt>
                <c:pt idx="14">
                  <c:v>3292.8198166190837</c:v>
                </c:pt>
                <c:pt idx="15">
                  <c:v>3659.0224392093228</c:v>
                </c:pt>
                <c:pt idx="16">
                  <c:v>3578.1411612126126</c:v>
                </c:pt>
                <c:pt idx="17">
                  <c:v>3452.199212141008</c:v>
                </c:pt>
                <c:pt idx="18">
                  <c:v>2840.6746571916451</c:v>
                </c:pt>
              </c:numCache>
            </c:numRef>
          </c:val>
          <c:extLst>
            <c:ext xmlns:c16="http://schemas.microsoft.com/office/drawing/2014/chart" uri="{C3380CC4-5D6E-409C-BE32-E72D297353CC}">
              <c16:uniqueId val="{00000000-DA65-4D95-9692-91490A39048A}"/>
            </c:ext>
          </c:extLst>
        </c:ser>
        <c:ser>
          <c:idx val="1"/>
          <c:order val="1"/>
          <c:tx>
            <c:v>Bus</c:v>
          </c:tx>
          <c:spPr>
            <a:solidFill>
              <a:srgbClr val="FFFF00"/>
            </a:solidFill>
            <a:ln>
              <a:solidFill>
                <a:schemeClr val="tx1"/>
              </a:solidFill>
            </a:ln>
          </c:spPr>
          <c:invertIfNegative val="0"/>
          <c:cat>
            <c:numRef>
              <c:f>'Table 31 KC Car&amp;Non-CarTrip'!$B$23:$B$41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Car&amp;Non-CarTrip'!$D$23:$D$41</c:f>
              <c:numCache>
                <c:formatCode>0</c:formatCode>
                <c:ptCount val="19"/>
                <c:pt idx="0">
                  <c:v>3184</c:v>
                </c:pt>
                <c:pt idx="3">
                  <c:v>3647</c:v>
                </c:pt>
                <c:pt idx="6">
                  <c:v>2580</c:v>
                </c:pt>
                <c:pt idx="7">
                  <c:v>3172</c:v>
                </c:pt>
                <c:pt idx="8">
                  <c:v>2490</c:v>
                </c:pt>
                <c:pt idx="9">
                  <c:v>2594</c:v>
                </c:pt>
                <c:pt idx="10">
                  <c:v>2881.5025641025641</c:v>
                </c:pt>
                <c:pt idx="11">
                  <c:v>2276.9908256880735</c:v>
                </c:pt>
                <c:pt idx="12">
                  <c:v>1882</c:v>
                </c:pt>
                <c:pt idx="13">
                  <c:v>2371.5141242937852</c:v>
                </c:pt>
                <c:pt idx="14">
                  <c:v>2505.5876288659792</c:v>
                </c:pt>
                <c:pt idx="15">
                  <c:v>2072</c:v>
                </c:pt>
                <c:pt idx="16">
                  <c:v>2034</c:v>
                </c:pt>
                <c:pt idx="17">
                  <c:v>2059.1732283464567</c:v>
                </c:pt>
                <c:pt idx="18">
                  <c:v>1658.3406113537114</c:v>
                </c:pt>
              </c:numCache>
            </c:numRef>
          </c:val>
          <c:extLst>
            <c:ext xmlns:c16="http://schemas.microsoft.com/office/drawing/2014/chart" uri="{C3380CC4-5D6E-409C-BE32-E72D297353CC}">
              <c16:uniqueId val="{00000001-DA65-4D95-9692-91490A39048A}"/>
            </c:ext>
          </c:extLst>
        </c:ser>
        <c:ser>
          <c:idx val="4"/>
          <c:order val="2"/>
          <c:tx>
            <c:v>Walk</c:v>
          </c:tx>
          <c:spPr>
            <a:solidFill>
              <a:srgbClr val="FFC000"/>
            </a:solidFill>
            <a:ln>
              <a:solidFill>
                <a:schemeClr val="tx1"/>
              </a:solidFill>
            </a:ln>
          </c:spPr>
          <c:invertIfNegative val="0"/>
          <c:cat>
            <c:numRef>
              <c:f>'Table 31 KC Car&amp;Non-CarTrip'!$B$23:$B$41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Car&amp;Non-CarTrip'!$H$23:$H$41</c:f>
              <c:numCache>
                <c:formatCode>0</c:formatCode>
                <c:ptCount val="19"/>
                <c:pt idx="0">
                  <c:v>2735</c:v>
                </c:pt>
                <c:pt idx="3" formatCode="General">
                  <c:v>2919</c:v>
                </c:pt>
                <c:pt idx="6" formatCode="General">
                  <c:v>2941</c:v>
                </c:pt>
                <c:pt idx="7" formatCode="General">
                  <c:v>2901</c:v>
                </c:pt>
                <c:pt idx="8" formatCode="General">
                  <c:v>3263</c:v>
                </c:pt>
                <c:pt idx="9" formatCode="General">
                  <c:v>3070</c:v>
                </c:pt>
                <c:pt idx="10" formatCode="General">
                  <c:v>2896</c:v>
                </c:pt>
                <c:pt idx="11" formatCode="General">
                  <c:v>3116</c:v>
                </c:pt>
                <c:pt idx="12" formatCode="General">
                  <c:v>2585</c:v>
                </c:pt>
                <c:pt idx="13" formatCode="General">
                  <c:v>3139</c:v>
                </c:pt>
                <c:pt idx="14" formatCode="General">
                  <c:v>2083</c:v>
                </c:pt>
                <c:pt idx="15" formatCode="General">
                  <c:v>2928</c:v>
                </c:pt>
                <c:pt idx="16" formatCode="General">
                  <c:v>2731</c:v>
                </c:pt>
                <c:pt idx="17" formatCode="General">
                  <c:v>2641</c:v>
                </c:pt>
                <c:pt idx="18">
                  <c:v>3123</c:v>
                </c:pt>
              </c:numCache>
            </c:numRef>
          </c:val>
          <c:extLst>
            <c:ext xmlns:c16="http://schemas.microsoft.com/office/drawing/2014/chart" uri="{C3380CC4-5D6E-409C-BE32-E72D297353CC}">
              <c16:uniqueId val="{00000002-DA65-4D95-9692-91490A39048A}"/>
            </c:ext>
          </c:extLst>
        </c:ser>
        <c:ser>
          <c:idx val="2"/>
          <c:order val="3"/>
          <c:tx>
            <c:v>Rail</c:v>
          </c:tx>
          <c:spPr>
            <a:solidFill>
              <a:schemeClr val="bg1">
                <a:lumMod val="75000"/>
              </a:schemeClr>
            </a:solidFill>
            <a:ln>
              <a:solidFill>
                <a:schemeClr val="tx1"/>
              </a:solidFill>
            </a:ln>
          </c:spPr>
          <c:invertIfNegative val="0"/>
          <c:cat>
            <c:numRef>
              <c:f>'Table 31 KC Car&amp;Non-CarTrip'!$B$23:$B$41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Car&amp;Non-CarTrip'!$E$23:$E$41</c:f>
              <c:numCache>
                <c:formatCode>0</c:formatCode>
                <c:ptCount val="19"/>
                <c:pt idx="0">
                  <c:v>35</c:v>
                </c:pt>
                <c:pt idx="3" formatCode="General">
                  <c:v>44</c:v>
                </c:pt>
                <c:pt idx="6" formatCode="General">
                  <c:v>33</c:v>
                </c:pt>
                <c:pt idx="7" formatCode="General">
                  <c:v>78</c:v>
                </c:pt>
                <c:pt idx="8" formatCode="General">
                  <c:v>102</c:v>
                </c:pt>
                <c:pt idx="9" formatCode="General">
                  <c:v>80</c:v>
                </c:pt>
                <c:pt idx="10" formatCode="General">
                  <c:v>84</c:v>
                </c:pt>
                <c:pt idx="11" formatCode="General">
                  <c:v>111</c:v>
                </c:pt>
                <c:pt idx="12" formatCode="General">
                  <c:v>45</c:v>
                </c:pt>
                <c:pt idx="13" formatCode="General">
                  <c:v>60</c:v>
                </c:pt>
                <c:pt idx="14" formatCode="General">
                  <c:v>47</c:v>
                </c:pt>
                <c:pt idx="15" formatCode="General">
                  <c:v>69</c:v>
                </c:pt>
                <c:pt idx="16" formatCode="General">
                  <c:v>40</c:v>
                </c:pt>
                <c:pt idx="17" formatCode="General">
                  <c:v>58</c:v>
                </c:pt>
                <c:pt idx="18">
                  <c:v>51</c:v>
                </c:pt>
              </c:numCache>
            </c:numRef>
          </c:val>
          <c:extLst>
            <c:ext xmlns:c16="http://schemas.microsoft.com/office/drawing/2014/chart" uri="{C3380CC4-5D6E-409C-BE32-E72D297353CC}">
              <c16:uniqueId val="{00000003-DA65-4D95-9692-91490A39048A}"/>
            </c:ext>
          </c:extLst>
        </c:ser>
        <c:ser>
          <c:idx val="3"/>
          <c:order val="4"/>
          <c:tx>
            <c:v>Cycle</c:v>
          </c:tx>
          <c:spPr>
            <a:solidFill>
              <a:schemeClr val="tx1"/>
            </a:solidFill>
            <a:ln>
              <a:solidFill>
                <a:schemeClr val="tx1"/>
              </a:solidFill>
            </a:ln>
          </c:spPr>
          <c:invertIfNegative val="0"/>
          <c:cat>
            <c:numRef>
              <c:f>'Table 31 KC Car&amp;Non-CarTrip'!$B$23:$B$41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Car&amp;Non-CarTrip'!$G$23:$G$41</c:f>
              <c:numCache>
                <c:formatCode>0</c:formatCode>
                <c:ptCount val="19"/>
                <c:pt idx="0">
                  <c:v>19</c:v>
                </c:pt>
                <c:pt idx="3">
                  <c:v>22</c:v>
                </c:pt>
                <c:pt idx="6">
                  <c:v>10</c:v>
                </c:pt>
                <c:pt idx="7">
                  <c:v>30</c:v>
                </c:pt>
                <c:pt idx="8">
                  <c:v>60</c:v>
                </c:pt>
                <c:pt idx="9">
                  <c:v>47</c:v>
                </c:pt>
                <c:pt idx="10">
                  <c:v>45</c:v>
                </c:pt>
                <c:pt idx="11">
                  <c:v>56</c:v>
                </c:pt>
                <c:pt idx="12">
                  <c:v>24</c:v>
                </c:pt>
                <c:pt idx="13">
                  <c:v>31</c:v>
                </c:pt>
                <c:pt idx="14">
                  <c:v>26</c:v>
                </c:pt>
                <c:pt idx="15">
                  <c:v>31</c:v>
                </c:pt>
                <c:pt idx="16">
                  <c:v>31</c:v>
                </c:pt>
                <c:pt idx="17">
                  <c:v>19</c:v>
                </c:pt>
                <c:pt idx="18">
                  <c:v>32</c:v>
                </c:pt>
              </c:numCache>
            </c:numRef>
          </c:val>
          <c:extLst>
            <c:ext xmlns:c16="http://schemas.microsoft.com/office/drawing/2014/chart" uri="{C3380CC4-5D6E-409C-BE32-E72D297353CC}">
              <c16:uniqueId val="{00000004-DA65-4D95-9692-91490A39048A}"/>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Car&amp;Non-CarTrip'!$F$23:$F$41</c:f>
              <c:numCache>
                <c:formatCode>0</c:formatCode>
                <c:ptCount val="19"/>
                <c:pt idx="13" formatCode="General">
                  <c:v>151</c:v>
                </c:pt>
                <c:pt idx="14" formatCode="General">
                  <c:v>174</c:v>
                </c:pt>
                <c:pt idx="15" formatCode="General">
                  <c:v>156</c:v>
                </c:pt>
                <c:pt idx="16" formatCode="General">
                  <c:v>222</c:v>
                </c:pt>
                <c:pt idx="17" formatCode="General">
                  <c:v>229</c:v>
                </c:pt>
                <c:pt idx="18">
                  <c:v>255</c:v>
                </c:pt>
              </c:numCache>
            </c:numRef>
          </c:val>
          <c:extLst>
            <c:ext xmlns:c16="http://schemas.microsoft.com/office/drawing/2014/chart" uri="{C3380CC4-5D6E-409C-BE32-E72D297353CC}">
              <c16:uniqueId val="{00000005-DA65-4D95-9692-91490A39048A}"/>
            </c:ext>
          </c:extLst>
        </c:ser>
        <c:dLbls>
          <c:showLegendKey val="0"/>
          <c:showVal val="0"/>
          <c:showCatName val="0"/>
          <c:showSerName val="0"/>
          <c:showPercent val="0"/>
          <c:showBubbleSize val="0"/>
        </c:dLbls>
        <c:gapWidth val="150"/>
        <c:axId val="545752264"/>
        <c:axId val="545419384"/>
      </c:barChart>
      <c:catAx>
        <c:axId val="54575226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19384"/>
        <c:crosses val="autoZero"/>
        <c:auto val="1"/>
        <c:lblAlgn val="ctr"/>
        <c:lblOffset val="100"/>
        <c:noMultiLvlLbl val="0"/>
      </c:catAx>
      <c:valAx>
        <c:axId val="545419384"/>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752264"/>
        <c:crosses val="autoZero"/>
        <c:crossBetween val="between"/>
      </c:valAx>
    </c:plotArea>
    <c:legend>
      <c:legendPos val="r"/>
      <c:layout>
        <c:manualLayout>
          <c:xMode val="edge"/>
          <c:yMode val="edge"/>
          <c:x val="0.88551851032704809"/>
          <c:y val="0.37639372033164598"/>
          <c:w val="0.1031840909799682"/>
          <c:h val="0.3434979232159578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Ashton 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dk1"/>
              </a:solidFill>
            </a:ln>
          </c:spPr>
          <c:invertIfNegative val="0"/>
          <c:cat>
            <c:numRef>
              <c:f>'Table 31 KC Car&amp;Non-CarTrip'!$B$43:$B$61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Car&amp;Non-CarTrip'!$C$43:$C$61</c:f>
              <c:numCache>
                <c:formatCode>0</c:formatCode>
                <c:ptCount val="19"/>
                <c:pt idx="0">
                  <c:v>6842</c:v>
                </c:pt>
                <c:pt idx="3" formatCode="General">
                  <c:v>7570</c:v>
                </c:pt>
                <c:pt idx="6" formatCode="General">
                  <c:v>6793</c:v>
                </c:pt>
                <c:pt idx="7" formatCode="General">
                  <c:v>6872</c:v>
                </c:pt>
                <c:pt idx="8" formatCode="General">
                  <c:v>7470</c:v>
                </c:pt>
                <c:pt idx="9" formatCode="General">
                  <c:v>7356</c:v>
                </c:pt>
                <c:pt idx="10" formatCode="General">
                  <c:v>6413</c:v>
                </c:pt>
                <c:pt idx="11" formatCode="General">
                  <c:v>5548</c:v>
                </c:pt>
                <c:pt idx="12" formatCode="General">
                  <c:v>2271</c:v>
                </c:pt>
                <c:pt idx="13">
                  <c:v>2153.62990111611</c:v>
                </c:pt>
                <c:pt idx="14">
                  <c:v>2115.868067610545</c:v>
                </c:pt>
                <c:pt idx="15">
                  <c:v>2432.0895856214838</c:v>
                </c:pt>
                <c:pt idx="16">
                  <c:v>2253.6216407780839</c:v>
                </c:pt>
                <c:pt idx="17">
                  <c:v>2352.484813963832</c:v>
                </c:pt>
                <c:pt idx="18">
                  <c:v>1806.7789175358982</c:v>
                </c:pt>
              </c:numCache>
            </c:numRef>
          </c:val>
          <c:extLst>
            <c:ext xmlns:c16="http://schemas.microsoft.com/office/drawing/2014/chart" uri="{C3380CC4-5D6E-409C-BE32-E72D297353CC}">
              <c16:uniqueId val="{00000000-1426-4F7A-BC64-A4060AB81FC4}"/>
            </c:ext>
          </c:extLst>
        </c:ser>
        <c:ser>
          <c:idx val="1"/>
          <c:order val="1"/>
          <c:tx>
            <c:v>Bus</c:v>
          </c:tx>
          <c:spPr>
            <a:solidFill>
              <a:srgbClr val="FFFF00"/>
            </a:solidFill>
            <a:ln>
              <a:solidFill>
                <a:schemeClr val="tx1"/>
              </a:solidFill>
            </a:ln>
          </c:spPr>
          <c:invertIfNegative val="0"/>
          <c:cat>
            <c:numRef>
              <c:f>'Table 31 KC Car&amp;Non-CarTrip'!$B$43:$B$61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Car&amp;Non-CarTrip'!$D$43:$D$61</c:f>
              <c:numCache>
                <c:formatCode>0</c:formatCode>
                <c:ptCount val="19"/>
                <c:pt idx="0">
                  <c:v>1749</c:v>
                </c:pt>
                <c:pt idx="3">
                  <c:v>1884</c:v>
                </c:pt>
                <c:pt idx="6">
                  <c:v>1527</c:v>
                </c:pt>
                <c:pt idx="7">
                  <c:v>1867</c:v>
                </c:pt>
                <c:pt idx="8">
                  <c:v>1604</c:v>
                </c:pt>
                <c:pt idx="9">
                  <c:v>1678</c:v>
                </c:pt>
                <c:pt idx="10">
                  <c:v>1711.8397790055249</c:v>
                </c:pt>
                <c:pt idx="11">
                  <c:v>1481.3658536585367</c:v>
                </c:pt>
                <c:pt idx="12">
                  <c:v>1393</c:v>
                </c:pt>
                <c:pt idx="13">
                  <c:v>1754.6439276485789</c:v>
                </c:pt>
                <c:pt idx="14">
                  <c:v>2076.5502958579882</c:v>
                </c:pt>
                <c:pt idx="15">
                  <c:v>1110</c:v>
                </c:pt>
                <c:pt idx="16">
                  <c:v>1115</c:v>
                </c:pt>
                <c:pt idx="17">
                  <c:v>1416.5714285714287</c:v>
                </c:pt>
                <c:pt idx="18">
                  <c:v>1143.6521739130435</c:v>
                </c:pt>
              </c:numCache>
            </c:numRef>
          </c:val>
          <c:extLst>
            <c:ext xmlns:c16="http://schemas.microsoft.com/office/drawing/2014/chart" uri="{C3380CC4-5D6E-409C-BE32-E72D297353CC}">
              <c16:uniqueId val="{00000001-1426-4F7A-BC64-A4060AB81FC4}"/>
            </c:ext>
          </c:extLst>
        </c:ser>
        <c:ser>
          <c:idx val="4"/>
          <c:order val="2"/>
          <c:tx>
            <c:v>Walk</c:v>
          </c:tx>
          <c:spPr>
            <a:solidFill>
              <a:srgbClr val="FFC000"/>
            </a:solidFill>
            <a:ln>
              <a:solidFill>
                <a:schemeClr val="tx1"/>
              </a:solidFill>
            </a:ln>
          </c:spPr>
          <c:invertIfNegative val="0"/>
          <c:cat>
            <c:numRef>
              <c:f>'Table 31 KC Car&amp;Non-CarTrip'!$B$43:$B$61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Car&amp;Non-CarTrip'!$H$43:$H$61</c:f>
              <c:numCache>
                <c:formatCode>0</c:formatCode>
                <c:ptCount val="19"/>
                <c:pt idx="0">
                  <c:v>1784</c:v>
                </c:pt>
                <c:pt idx="3" formatCode="General">
                  <c:v>2261</c:v>
                </c:pt>
                <c:pt idx="6" formatCode="General">
                  <c:v>2085</c:v>
                </c:pt>
                <c:pt idx="7" formatCode="General">
                  <c:v>2412</c:v>
                </c:pt>
                <c:pt idx="8" formatCode="General">
                  <c:v>2678</c:v>
                </c:pt>
                <c:pt idx="9" formatCode="General">
                  <c:v>2382</c:v>
                </c:pt>
                <c:pt idx="10" formatCode="General">
                  <c:v>2322</c:v>
                </c:pt>
                <c:pt idx="11" formatCode="General">
                  <c:v>2162</c:v>
                </c:pt>
                <c:pt idx="12" formatCode="General">
                  <c:v>2174</c:v>
                </c:pt>
                <c:pt idx="13" formatCode="General">
                  <c:v>2499</c:v>
                </c:pt>
                <c:pt idx="14" formatCode="General">
                  <c:v>2219</c:v>
                </c:pt>
                <c:pt idx="15" formatCode="General">
                  <c:v>2363</c:v>
                </c:pt>
                <c:pt idx="16" formatCode="General">
                  <c:v>2351</c:v>
                </c:pt>
                <c:pt idx="17" formatCode="General">
                  <c:v>2737</c:v>
                </c:pt>
                <c:pt idx="18">
                  <c:v>2509</c:v>
                </c:pt>
              </c:numCache>
            </c:numRef>
          </c:val>
          <c:extLst>
            <c:ext xmlns:c16="http://schemas.microsoft.com/office/drawing/2014/chart" uri="{C3380CC4-5D6E-409C-BE32-E72D297353CC}">
              <c16:uniqueId val="{00000002-1426-4F7A-BC64-A4060AB81FC4}"/>
            </c:ext>
          </c:extLst>
        </c:ser>
        <c:ser>
          <c:idx val="2"/>
          <c:order val="3"/>
          <c:tx>
            <c:v>Rail</c:v>
          </c:tx>
          <c:spPr>
            <a:solidFill>
              <a:schemeClr val="bg1">
                <a:lumMod val="75000"/>
              </a:schemeClr>
            </a:solidFill>
            <a:ln>
              <a:solidFill>
                <a:schemeClr val="tx1"/>
              </a:solidFill>
            </a:ln>
          </c:spPr>
          <c:invertIfNegative val="0"/>
          <c:cat>
            <c:numRef>
              <c:f>'Table 31 KC Car&amp;Non-CarTrip'!$B$43:$B$61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Car&amp;Non-CarTrip'!$E$43:$E$61</c:f>
              <c:numCache>
                <c:formatCode>0</c:formatCode>
                <c:ptCount val="19"/>
                <c:pt idx="0">
                  <c:v>161</c:v>
                </c:pt>
                <c:pt idx="3" formatCode="General">
                  <c:v>237</c:v>
                </c:pt>
                <c:pt idx="6" formatCode="General">
                  <c:v>271</c:v>
                </c:pt>
                <c:pt idx="7" formatCode="General">
                  <c:v>273</c:v>
                </c:pt>
                <c:pt idx="8" formatCode="General">
                  <c:v>228</c:v>
                </c:pt>
                <c:pt idx="9" formatCode="General">
                  <c:v>315</c:v>
                </c:pt>
                <c:pt idx="10" formatCode="General">
                  <c:v>354</c:v>
                </c:pt>
                <c:pt idx="11" formatCode="General">
                  <c:v>351</c:v>
                </c:pt>
                <c:pt idx="12" formatCode="General">
                  <c:v>278</c:v>
                </c:pt>
                <c:pt idx="13" formatCode="General">
                  <c:v>248</c:v>
                </c:pt>
                <c:pt idx="14" formatCode="General">
                  <c:v>246</c:v>
                </c:pt>
                <c:pt idx="15" formatCode="General">
                  <c:v>248</c:v>
                </c:pt>
                <c:pt idx="16" formatCode="General">
                  <c:v>222</c:v>
                </c:pt>
                <c:pt idx="17" formatCode="General">
                  <c:v>257</c:v>
                </c:pt>
                <c:pt idx="18">
                  <c:v>235</c:v>
                </c:pt>
              </c:numCache>
            </c:numRef>
          </c:val>
          <c:extLst>
            <c:ext xmlns:c16="http://schemas.microsoft.com/office/drawing/2014/chart" uri="{C3380CC4-5D6E-409C-BE32-E72D297353CC}">
              <c16:uniqueId val="{00000003-1426-4F7A-BC64-A4060AB81FC4}"/>
            </c:ext>
          </c:extLst>
        </c:ser>
        <c:ser>
          <c:idx val="3"/>
          <c:order val="4"/>
          <c:tx>
            <c:v>Cycle</c:v>
          </c:tx>
          <c:spPr>
            <a:solidFill>
              <a:schemeClr val="tx1"/>
            </a:solidFill>
            <a:ln>
              <a:solidFill>
                <a:schemeClr val="tx1"/>
              </a:solidFill>
            </a:ln>
          </c:spPr>
          <c:invertIfNegative val="0"/>
          <c:cat>
            <c:numRef>
              <c:f>'Table 31 KC Car&amp;Non-CarTrip'!$B$43:$B$61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31 KC Car&amp;Non-CarTrip'!$G$43:$G$61</c:f>
              <c:numCache>
                <c:formatCode>0</c:formatCode>
                <c:ptCount val="19"/>
                <c:pt idx="0">
                  <c:v>56</c:v>
                </c:pt>
                <c:pt idx="3">
                  <c:v>48</c:v>
                </c:pt>
                <c:pt idx="6">
                  <c:v>54</c:v>
                </c:pt>
                <c:pt idx="7">
                  <c:v>89</c:v>
                </c:pt>
                <c:pt idx="8">
                  <c:v>114</c:v>
                </c:pt>
                <c:pt idx="9">
                  <c:v>108</c:v>
                </c:pt>
                <c:pt idx="10">
                  <c:v>112</c:v>
                </c:pt>
                <c:pt idx="11">
                  <c:v>106</c:v>
                </c:pt>
                <c:pt idx="12">
                  <c:v>81</c:v>
                </c:pt>
                <c:pt idx="13">
                  <c:v>92</c:v>
                </c:pt>
                <c:pt idx="14">
                  <c:v>117</c:v>
                </c:pt>
                <c:pt idx="15">
                  <c:v>92</c:v>
                </c:pt>
                <c:pt idx="16">
                  <c:v>87</c:v>
                </c:pt>
                <c:pt idx="17">
                  <c:v>86</c:v>
                </c:pt>
                <c:pt idx="18">
                  <c:v>91</c:v>
                </c:pt>
              </c:numCache>
            </c:numRef>
          </c:val>
          <c:extLst>
            <c:ext xmlns:c16="http://schemas.microsoft.com/office/drawing/2014/chart" uri="{C3380CC4-5D6E-409C-BE32-E72D297353CC}">
              <c16:uniqueId val="{00000004-1426-4F7A-BC64-A4060AB81FC4}"/>
            </c:ext>
          </c:extLst>
        </c:ser>
        <c:ser>
          <c:idx val="5"/>
          <c:order val="5"/>
          <c:tx>
            <c:strRef>
              <c:f>'Table 31 KC Car&amp;Non-CarTrip'!$F$2</c:f>
              <c:strCache>
                <c:ptCount val="1"/>
                <c:pt idx="0">
                  <c:v>Metrolink</c:v>
                </c:pt>
              </c:strCache>
            </c:strRef>
          </c:tx>
          <c:spPr>
            <a:solidFill>
              <a:srgbClr val="FF0000"/>
            </a:solidFill>
            <a:ln>
              <a:solidFill>
                <a:schemeClr val="tx1"/>
              </a:solidFill>
            </a:ln>
          </c:spPr>
          <c:invertIfNegative val="0"/>
          <c:val>
            <c:numRef>
              <c:f>'Table 31 KC Car&amp;Non-CarTrip'!$F$43:$F$61</c:f>
              <c:numCache>
                <c:formatCode>0</c:formatCode>
                <c:ptCount val="19"/>
                <c:pt idx="13" formatCode="General">
                  <c:v>114</c:v>
                </c:pt>
                <c:pt idx="14" formatCode="General">
                  <c:v>196</c:v>
                </c:pt>
                <c:pt idx="15" formatCode="General">
                  <c:v>260</c:v>
                </c:pt>
                <c:pt idx="16" formatCode="General">
                  <c:v>299</c:v>
                </c:pt>
                <c:pt idx="17" formatCode="General">
                  <c:v>445</c:v>
                </c:pt>
                <c:pt idx="18">
                  <c:v>327</c:v>
                </c:pt>
              </c:numCache>
            </c:numRef>
          </c:val>
          <c:extLst>
            <c:ext xmlns:c16="http://schemas.microsoft.com/office/drawing/2014/chart" uri="{C3380CC4-5D6E-409C-BE32-E72D297353CC}">
              <c16:uniqueId val="{00000005-1426-4F7A-BC64-A4060AB81FC4}"/>
            </c:ext>
          </c:extLst>
        </c:ser>
        <c:dLbls>
          <c:showLegendKey val="0"/>
          <c:showVal val="0"/>
          <c:showCatName val="0"/>
          <c:showSerName val="0"/>
          <c:showPercent val="0"/>
          <c:showBubbleSize val="0"/>
        </c:dLbls>
        <c:gapWidth val="150"/>
        <c:axId val="545424480"/>
        <c:axId val="545424872"/>
      </c:barChart>
      <c:catAx>
        <c:axId val="545424480"/>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24872"/>
        <c:crosses val="autoZero"/>
        <c:auto val="1"/>
        <c:lblAlgn val="ctr"/>
        <c:lblOffset val="100"/>
        <c:noMultiLvlLbl val="0"/>
      </c:catAx>
      <c:valAx>
        <c:axId val="545424872"/>
        <c:scaling>
          <c:orientation val="minMax"/>
          <c:max val="9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45424480"/>
        <c:crosses val="autoZero"/>
        <c:crossBetween val="between"/>
      </c:valAx>
    </c:plotArea>
    <c:legend>
      <c:legendPos val="r"/>
      <c:layout>
        <c:manualLayout>
          <c:xMode val="edge"/>
          <c:yMode val="edge"/>
          <c:x val="0.88726770095042451"/>
          <c:y val="0.37265661995593846"/>
          <c:w val="0.10813099522247452"/>
          <c:h val="0.39823684394792086"/>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605979</xdr:colOff>
      <xdr:row>45</xdr:row>
      <xdr:rowOff>95250</xdr:rowOff>
    </xdr:to>
    <xdr:pic>
      <xdr:nvPicPr>
        <xdr:cNvPr id="2" name="Picture 1">
          <a:extLst>
            <a:ext uri="{FF2B5EF4-FFF2-40B4-BE49-F238E27FC236}">
              <a16:creationId xmlns:a16="http://schemas.microsoft.com/office/drawing/2014/main" id="{2B5672FB-0D7B-4DFF-B72E-16BC6EA44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69179" cy="775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8305</xdr:colOff>
      <xdr:row>26</xdr:row>
      <xdr:rowOff>12211</xdr:rowOff>
    </xdr:from>
    <xdr:to>
      <xdr:col>18</xdr:col>
      <xdr:colOff>86947</xdr:colOff>
      <xdr:row>50</xdr:row>
      <xdr:rowOff>37611</xdr:rowOff>
    </xdr:to>
    <xdr:graphicFrame macro="">
      <xdr:nvGraphicFramePr>
        <xdr:cNvPr id="2" name="Chart 2">
          <a:extLst>
            <a:ext uri="{FF2B5EF4-FFF2-40B4-BE49-F238E27FC236}">
              <a16:creationId xmlns:a16="http://schemas.microsoft.com/office/drawing/2014/main" id="{93753FD4-16D2-4D99-8115-8BE0A437E1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170961</xdr:colOff>
      <xdr:row>0</xdr:row>
      <xdr:rowOff>61546</xdr:rowOff>
    </xdr:from>
    <xdr:to>
      <xdr:col>20</xdr:col>
      <xdr:colOff>488461</xdr:colOff>
      <xdr:row>32</xdr:row>
      <xdr:rowOff>61546</xdr:rowOff>
    </xdr:to>
    <xdr:graphicFrame macro="">
      <xdr:nvGraphicFramePr>
        <xdr:cNvPr id="2" name="Chart 2">
          <a:extLst>
            <a:ext uri="{FF2B5EF4-FFF2-40B4-BE49-F238E27FC236}">
              <a16:creationId xmlns:a16="http://schemas.microsoft.com/office/drawing/2014/main" id="{F025F4E6-175A-427E-A5A6-2D3C6A781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30636</xdr:colOff>
      <xdr:row>1</xdr:row>
      <xdr:rowOff>379721</xdr:rowOff>
    </xdr:from>
    <xdr:to>
      <xdr:col>20</xdr:col>
      <xdr:colOff>284513</xdr:colOff>
      <xdr:row>21</xdr:row>
      <xdr:rowOff>177800</xdr:rowOff>
    </xdr:to>
    <xdr:graphicFrame macro="">
      <xdr:nvGraphicFramePr>
        <xdr:cNvPr id="2" name="Chart 1">
          <a:extLst>
            <a:ext uri="{FF2B5EF4-FFF2-40B4-BE49-F238E27FC236}">
              <a16:creationId xmlns:a16="http://schemas.microsoft.com/office/drawing/2014/main" id="{63091F13-13E8-4AD0-817C-E6DDD2135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50800</xdr:colOff>
      <xdr:row>21</xdr:row>
      <xdr:rowOff>187778</xdr:rowOff>
    </xdr:from>
    <xdr:to>
      <xdr:col>20</xdr:col>
      <xdr:colOff>292100</xdr:colOff>
      <xdr:row>41</xdr:row>
      <xdr:rowOff>160813</xdr:rowOff>
    </xdr:to>
    <xdr:graphicFrame macro="">
      <xdr:nvGraphicFramePr>
        <xdr:cNvPr id="3" name="Chart 3">
          <a:extLst>
            <a:ext uri="{FF2B5EF4-FFF2-40B4-BE49-F238E27FC236}">
              <a16:creationId xmlns:a16="http://schemas.microsoft.com/office/drawing/2014/main" id="{4BD718B2-4CFE-40E9-A4D0-D52925A3D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24205</xdr:colOff>
      <xdr:row>41</xdr:row>
      <xdr:rowOff>152400</xdr:rowOff>
    </xdr:from>
    <xdr:to>
      <xdr:col>20</xdr:col>
      <xdr:colOff>309583</xdr:colOff>
      <xdr:row>61</xdr:row>
      <xdr:rowOff>199902</xdr:rowOff>
    </xdr:to>
    <xdr:graphicFrame macro="">
      <xdr:nvGraphicFramePr>
        <xdr:cNvPr id="4" name="Chart 4">
          <a:extLst>
            <a:ext uri="{FF2B5EF4-FFF2-40B4-BE49-F238E27FC236}">
              <a16:creationId xmlns:a16="http://schemas.microsoft.com/office/drawing/2014/main" id="{BAB14F30-1E45-4EB4-9247-86AA1BAA1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6B9E-69D2-4CE2-A581-61904AB8722D}">
  <sheetPr>
    <pageSetUpPr fitToPage="1"/>
  </sheetPr>
  <dimension ref="A1:K9"/>
  <sheetViews>
    <sheetView tabSelected="1" zoomScaleNormal="100" workbookViewId="0">
      <selection activeCell="N8" sqref="N8"/>
    </sheetView>
  </sheetViews>
  <sheetFormatPr defaultColWidth="9.1796875" defaultRowHeight="12.5" x14ac:dyDescent="0.25"/>
  <cols>
    <col min="1" max="8" width="9.1796875" style="2"/>
    <col min="9" max="9" width="9" style="2" customWidth="1"/>
    <col min="10" max="11" width="9.1796875" style="2" hidden="1" customWidth="1"/>
    <col min="12" max="16384" width="9.1796875" style="2"/>
  </cols>
  <sheetData>
    <row r="1" spans="1:11" ht="14.5" x14ac:dyDescent="0.35">
      <c r="A1" s="1" t="s">
        <v>0</v>
      </c>
    </row>
    <row r="2" spans="1:11" ht="104.25" customHeight="1" x14ac:dyDescent="0.3">
      <c r="A2" s="254" t="s">
        <v>1</v>
      </c>
      <c r="B2" s="255"/>
      <c r="C2" s="255"/>
      <c r="D2" s="255"/>
      <c r="E2" s="255"/>
      <c r="F2" s="255"/>
      <c r="G2" s="255"/>
      <c r="H2" s="255"/>
      <c r="I2" s="255"/>
      <c r="J2" s="255"/>
      <c r="K2" s="255"/>
    </row>
    <row r="3" spans="1:11" ht="27" customHeight="1" x14ac:dyDescent="0.3">
      <c r="A3" s="254" t="s">
        <v>2</v>
      </c>
      <c r="B3" s="255"/>
      <c r="C3" s="255"/>
      <c r="D3" s="255"/>
      <c r="E3" s="255"/>
      <c r="F3" s="255"/>
      <c r="G3" s="255"/>
      <c r="H3" s="255"/>
      <c r="I3" s="255"/>
      <c r="J3" s="255"/>
      <c r="K3" s="255"/>
    </row>
    <row r="4" spans="1:11" ht="84" customHeight="1" x14ac:dyDescent="0.3">
      <c r="A4" s="254" t="s">
        <v>3</v>
      </c>
      <c r="B4" s="255"/>
      <c r="C4" s="255"/>
      <c r="D4" s="255"/>
      <c r="E4" s="255"/>
      <c r="F4" s="255"/>
      <c r="G4" s="255"/>
      <c r="H4" s="255"/>
      <c r="I4" s="255"/>
      <c r="J4" s="255"/>
      <c r="K4" s="255"/>
    </row>
    <row r="5" spans="1:11" ht="26.25" customHeight="1" x14ac:dyDescent="0.35">
      <c r="A5" s="256" t="s">
        <v>4</v>
      </c>
      <c r="B5" s="257"/>
      <c r="C5" s="257"/>
      <c r="D5" s="257"/>
      <c r="E5" s="257"/>
      <c r="F5" s="257"/>
      <c r="G5" s="257"/>
      <c r="H5" s="257"/>
      <c r="I5" s="257"/>
      <c r="J5" s="257"/>
      <c r="K5" s="257"/>
    </row>
    <row r="7" spans="1:11" ht="12.75" customHeight="1" x14ac:dyDescent="0.25">
      <c r="A7" s="258" t="s">
        <v>134</v>
      </c>
      <c r="B7" s="259"/>
      <c r="C7" s="259"/>
      <c r="D7" s="259"/>
      <c r="E7" s="259"/>
      <c r="F7" s="259"/>
      <c r="G7" s="259"/>
      <c r="H7" s="259"/>
      <c r="I7" s="259"/>
    </row>
    <row r="8" spans="1:11" ht="45.75" customHeight="1" x14ac:dyDescent="0.25">
      <c r="A8" s="260"/>
      <c r="B8" s="260"/>
      <c r="C8" s="260"/>
      <c r="D8" s="260"/>
      <c r="E8" s="260"/>
      <c r="F8" s="260"/>
      <c r="G8" s="260"/>
      <c r="H8" s="260"/>
      <c r="I8" s="260"/>
    </row>
    <row r="9" spans="1:11" x14ac:dyDescent="0.25">
      <c r="A9" s="260"/>
      <c r="B9" s="260"/>
      <c r="C9" s="260"/>
      <c r="D9" s="260"/>
      <c r="E9" s="260"/>
      <c r="F9" s="260"/>
      <c r="G9" s="260"/>
      <c r="H9" s="260"/>
      <c r="I9" s="260"/>
    </row>
  </sheetData>
  <mergeCells count="5">
    <mergeCell ref="A2:K2"/>
    <mergeCell ref="A3:K3"/>
    <mergeCell ref="A4:K4"/>
    <mergeCell ref="A5:K5"/>
    <mergeCell ref="A7:I9"/>
  </mergeCells>
  <pageMargins left="0.70866141732283472" right="0.70866141732283472" top="0.74803149606299213" bottom="0.74803149606299213" header="0.31496062992125984" footer="0.31496062992125984"/>
  <pageSetup paperSize="9" orientation="portrait" r:id="rId1"/>
  <headerFooter>
    <oddHeader>&amp;C&amp;"Calibri,Regular"&amp;13&amp;K01+000SRAD Report 2045 Transport Statistics Tameside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A2D5-AFA1-4300-A9C1-CE04102A8427}">
  <sheetPr>
    <pageSetUpPr fitToPage="1"/>
  </sheetPr>
  <dimension ref="A1:J57"/>
  <sheetViews>
    <sheetView zoomScaleNormal="100" workbookViewId="0">
      <selection sqref="A1:K1"/>
    </sheetView>
  </sheetViews>
  <sheetFormatPr defaultColWidth="9.1796875" defaultRowHeight="12.5" x14ac:dyDescent="0.25"/>
  <cols>
    <col min="1" max="1" width="20.81640625" style="2" customWidth="1"/>
    <col min="2" max="2" width="12.1796875" style="2" bestFit="1" customWidth="1"/>
    <col min="3" max="3" width="11.26953125" style="2" customWidth="1"/>
    <col min="4" max="5" width="10.54296875" style="2" customWidth="1"/>
    <col min="6" max="6" width="10.81640625" style="2" customWidth="1"/>
    <col min="7" max="7" width="10.7265625" style="2" customWidth="1"/>
    <col min="8" max="8" width="10.54296875" style="2" customWidth="1"/>
    <col min="9" max="9" width="11.81640625" style="2" customWidth="1"/>
    <col min="10" max="10" width="9.1796875" style="2" hidden="1" customWidth="1"/>
    <col min="11" max="11" width="0.1796875" style="2" customWidth="1"/>
    <col min="12" max="16384" width="9.1796875" style="2"/>
  </cols>
  <sheetData>
    <row r="1" spans="1:10" ht="14.5" x14ac:dyDescent="0.35">
      <c r="A1" s="1" t="s">
        <v>96</v>
      </c>
      <c r="B1" s="1"/>
      <c r="C1" s="94"/>
      <c r="D1" s="94"/>
      <c r="E1" s="94"/>
      <c r="F1" s="94"/>
      <c r="G1" s="94"/>
      <c r="H1" s="94"/>
    </row>
    <row r="2" spans="1:10" ht="6.75" customHeight="1" thickBot="1" x14ac:dyDescent="0.4">
      <c r="A2" s="94"/>
      <c r="B2" s="94"/>
      <c r="C2" s="94"/>
      <c r="D2" s="94"/>
      <c r="E2" s="94"/>
      <c r="F2" s="94"/>
      <c r="G2" s="94"/>
      <c r="H2" s="94"/>
    </row>
    <row r="3" spans="1:10" ht="18.75" customHeight="1" thickTop="1" x14ac:dyDescent="0.25">
      <c r="A3" s="298" t="s">
        <v>97</v>
      </c>
      <c r="B3" s="299"/>
      <c r="C3" s="299"/>
      <c r="D3" s="299"/>
      <c r="E3" s="299"/>
      <c r="F3" s="299"/>
      <c r="G3" s="299"/>
      <c r="H3" s="300"/>
      <c r="I3" s="95"/>
      <c r="J3" s="95"/>
    </row>
    <row r="4" spans="1:10" ht="14.5" x14ac:dyDescent="0.35">
      <c r="A4" s="96"/>
      <c r="B4" s="97"/>
      <c r="C4" s="296" t="s">
        <v>85</v>
      </c>
      <c r="D4" s="301"/>
      <c r="E4" s="302" t="s">
        <v>86</v>
      </c>
      <c r="F4" s="303"/>
      <c r="G4" s="296" t="s">
        <v>88</v>
      </c>
      <c r="H4" s="297"/>
    </row>
    <row r="5" spans="1:10" ht="30" customHeight="1" x14ac:dyDescent="0.35">
      <c r="A5" s="96" t="s">
        <v>98</v>
      </c>
      <c r="B5" s="97" t="s">
        <v>99</v>
      </c>
      <c r="C5" s="98" t="s">
        <v>100</v>
      </c>
      <c r="D5" s="98" t="s">
        <v>101</v>
      </c>
      <c r="E5" s="98" t="s">
        <v>100</v>
      </c>
      <c r="F5" s="98" t="s">
        <v>101</v>
      </c>
      <c r="G5" s="98" t="s">
        <v>100</v>
      </c>
      <c r="H5" s="99" t="s">
        <v>101</v>
      </c>
    </row>
    <row r="6" spans="1:10" ht="18" customHeight="1" x14ac:dyDescent="0.35">
      <c r="A6" s="100" t="s">
        <v>102</v>
      </c>
      <c r="B6" s="101">
        <v>85806</v>
      </c>
      <c r="C6" s="102">
        <v>74.095238095238088</v>
      </c>
      <c r="D6" s="103">
        <v>1.2914285714285714</v>
      </c>
      <c r="E6" s="102">
        <v>62.925851703406806</v>
      </c>
      <c r="F6" s="103">
        <v>1.434869739478958</v>
      </c>
      <c r="G6" s="102">
        <v>72.29916897506925</v>
      </c>
      <c r="H6" s="104">
        <v>1.4155124653739612</v>
      </c>
    </row>
    <row r="7" spans="1:10" ht="14.5" x14ac:dyDescent="0.35">
      <c r="A7" s="100" t="s">
        <v>103</v>
      </c>
      <c r="B7" s="101">
        <v>85807</v>
      </c>
      <c r="C7" s="102">
        <v>78.036175710594307</v>
      </c>
      <c r="D7" s="103">
        <v>1.2377260981912144</v>
      </c>
      <c r="E7" s="102">
        <v>66.581632653061234</v>
      </c>
      <c r="F7" s="103">
        <v>1.346938775510204</v>
      </c>
      <c r="G7" s="102">
        <v>64.390243902439025</v>
      </c>
      <c r="H7" s="104">
        <v>1.4829268292682927</v>
      </c>
    </row>
    <row r="8" spans="1:10" ht="14.5" x14ac:dyDescent="0.35">
      <c r="A8" s="100" t="s">
        <v>104</v>
      </c>
      <c r="B8" s="101">
        <v>85810</v>
      </c>
      <c r="C8" s="102">
        <v>75.536480686695285</v>
      </c>
      <c r="D8" s="103">
        <v>1.2489270386266094</v>
      </c>
      <c r="E8" s="102">
        <v>60.119047619047613</v>
      </c>
      <c r="F8" s="103">
        <v>1.4345238095238095</v>
      </c>
      <c r="G8" s="102">
        <v>68.25938566552901</v>
      </c>
      <c r="H8" s="104">
        <v>1.3788395904436861</v>
      </c>
    </row>
    <row r="9" spans="1:10" ht="14.5" x14ac:dyDescent="0.35">
      <c r="A9" s="100" t="s">
        <v>105</v>
      </c>
      <c r="B9" s="105">
        <v>85812</v>
      </c>
      <c r="C9" s="102">
        <v>60.655737704918032</v>
      </c>
      <c r="D9" s="103">
        <v>1.4426229508196722</v>
      </c>
      <c r="E9" s="102">
        <v>52.380952380952387</v>
      </c>
      <c r="F9" s="103">
        <v>1.6507936507936507</v>
      </c>
      <c r="G9" s="102">
        <v>61.53846153846154</v>
      </c>
      <c r="H9" s="104">
        <v>1.5128205128205128</v>
      </c>
    </row>
    <row r="10" spans="1:10" ht="14.5" x14ac:dyDescent="0.35">
      <c r="A10" s="100" t="s">
        <v>106</v>
      </c>
      <c r="B10" s="105">
        <v>85838</v>
      </c>
      <c r="C10" s="304" t="s">
        <v>107</v>
      </c>
      <c r="D10" s="305"/>
      <c r="E10" s="305"/>
      <c r="F10" s="305"/>
      <c r="G10" s="305"/>
      <c r="H10" s="306"/>
    </row>
    <row r="11" spans="1:10" ht="15" thickBot="1" x14ac:dyDescent="0.4">
      <c r="A11" s="106" t="s">
        <v>108</v>
      </c>
      <c r="B11" s="107">
        <v>85841</v>
      </c>
      <c r="C11" s="102">
        <v>67.080745341614914</v>
      </c>
      <c r="D11" s="103">
        <v>1.3726708074534162</v>
      </c>
      <c r="E11" s="102">
        <v>53.987730061349694</v>
      </c>
      <c r="F11" s="103">
        <v>1.5337423312883436</v>
      </c>
      <c r="G11" s="102">
        <v>68.493150684931507</v>
      </c>
      <c r="H11" s="104">
        <v>1.45662100456621</v>
      </c>
    </row>
    <row r="12" spans="1:10" ht="15" thickBot="1" x14ac:dyDescent="0.4">
      <c r="A12" s="108" t="s">
        <v>109</v>
      </c>
      <c r="B12" s="109"/>
      <c r="C12" s="110">
        <v>73.298429319371721</v>
      </c>
      <c r="D12" s="111">
        <v>1.294674809211906</v>
      </c>
      <c r="E12" s="110">
        <v>61.014851485148512</v>
      </c>
      <c r="F12" s="111">
        <v>1.4434322445079497</v>
      </c>
      <c r="G12" s="110">
        <v>68.425605536332185</v>
      </c>
      <c r="H12" s="112">
        <v>1.3473370003996259</v>
      </c>
    </row>
    <row r="13" spans="1:10" ht="15" customHeight="1" thickTop="1" x14ac:dyDescent="0.25">
      <c r="A13" s="307" t="s">
        <v>110</v>
      </c>
      <c r="B13" s="307"/>
      <c r="C13" s="307"/>
      <c r="D13" s="307"/>
      <c r="E13" s="307"/>
      <c r="F13" s="307"/>
      <c r="G13" s="307"/>
      <c r="H13" s="307"/>
    </row>
    <row r="14" spans="1:10" ht="11.25" customHeight="1" x14ac:dyDescent="0.25">
      <c r="A14" s="290"/>
      <c r="B14" s="290"/>
      <c r="C14" s="290"/>
      <c r="D14" s="290"/>
      <c r="E14" s="290"/>
      <c r="F14" s="290"/>
      <c r="G14" s="290"/>
      <c r="H14" s="290"/>
    </row>
    <row r="15" spans="1:10" ht="15" customHeight="1" thickBot="1" x14ac:dyDescent="0.3">
      <c r="A15" s="290" t="s">
        <v>111</v>
      </c>
      <c r="B15" s="291"/>
      <c r="C15" s="291"/>
      <c r="D15" s="291"/>
      <c r="E15" s="291"/>
      <c r="F15" s="291"/>
      <c r="G15" s="291"/>
      <c r="H15" s="291"/>
    </row>
    <row r="16" spans="1:10" ht="0.75" hidden="1" customHeight="1" thickBot="1" x14ac:dyDescent="0.4">
      <c r="A16" s="94"/>
      <c r="B16" s="94"/>
      <c r="C16" s="94"/>
      <c r="D16" s="94"/>
      <c r="E16" s="94"/>
      <c r="F16" s="94"/>
      <c r="G16" s="94"/>
      <c r="H16" s="94"/>
    </row>
    <row r="17" spans="1:8" ht="32.25" customHeight="1" thickTop="1" x14ac:dyDescent="0.25">
      <c r="A17" s="292" t="s">
        <v>112</v>
      </c>
      <c r="B17" s="293"/>
      <c r="C17" s="293"/>
      <c r="D17" s="293"/>
      <c r="E17" s="293"/>
      <c r="F17" s="293"/>
      <c r="G17" s="294"/>
      <c r="H17" s="113"/>
    </row>
    <row r="18" spans="1:8" ht="14.5" x14ac:dyDescent="0.35">
      <c r="A18" s="295" t="s">
        <v>79</v>
      </c>
      <c r="B18" s="296" t="s">
        <v>85</v>
      </c>
      <c r="C18" s="296"/>
      <c r="D18" s="296" t="s">
        <v>86</v>
      </c>
      <c r="E18" s="296"/>
      <c r="F18" s="296" t="s">
        <v>88</v>
      </c>
      <c r="G18" s="297"/>
    </row>
    <row r="19" spans="1:8" ht="27" customHeight="1" x14ac:dyDescent="0.35">
      <c r="A19" s="295"/>
      <c r="B19" s="98" t="s">
        <v>100</v>
      </c>
      <c r="C19" s="98" t="s">
        <v>101</v>
      </c>
      <c r="D19" s="98" t="s">
        <v>100</v>
      </c>
      <c r="E19" s="98" t="s">
        <v>101</v>
      </c>
      <c r="F19" s="98" t="s">
        <v>100</v>
      </c>
      <c r="G19" s="99" t="s">
        <v>101</v>
      </c>
    </row>
    <row r="20" spans="1:8" ht="14.5" x14ac:dyDescent="0.35">
      <c r="A20" s="114">
        <v>2001</v>
      </c>
      <c r="B20" s="115">
        <v>71</v>
      </c>
      <c r="C20" s="116">
        <v>1.32</v>
      </c>
      <c r="D20" s="115">
        <v>57</v>
      </c>
      <c r="E20" s="116">
        <v>1.53</v>
      </c>
      <c r="F20" s="115">
        <v>59</v>
      </c>
      <c r="G20" s="117">
        <v>1.56</v>
      </c>
    </row>
    <row r="21" spans="1:8" ht="14.5" x14ac:dyDescent="0.35">
      <c r="A21" s="114">
        <v>2004</v>
      </c>
      <c r="B21" s="115">
        <v>77</v>
      </c>
      <c r="C21" s="116">
        <v>1.27</v>
      </c>
      <c r="D21" s="115">
        <v>63</v>
      </c>
      <c r="E21" s="116">
        <v>1.42</v>
      </c>
      <c r="F21" s="115">
        <v>65</v>
      </c>
      <c r="G21" s="117">
        <v>1.44</v>
      </c>
    </row>
    <row r="22" spans="1:8" ht="14.5" x14ac:dyDescent="0.35">
      <c r="A22" s="114">
        <v>2007</v>
      </c>
      <c r="B22" s="115">
        <v>76</v>
      </c>
      <c r="C22" s="116">
        <v>1.29</v>
      </c>
      <c r="D22" s="115">
        <v>71</v>
      </c>
      <c r="E22" s="116">
        <v>1.34</v>
      </c>
      <c r="F22" s="115">
        <v>68</v>
      </c>
      <c r="G22" s="117">
        <v>1.41</v>
      </c>
    </row>
    <row r="23" spans="1:8" ht="14.5" x14ac:dyDescent="0.35">
      <c r="A23" s="114">
        <v>2008</v>
      </c>
      <c r="B23" s="115">
        <v>73.867429661421085</v>
      </c>
      <c r="C23" s="118">
        <v>1.3</v>
      </c>
      <c r="D23" s="115">
        <v>64.773379231210555</v>
      </c>
      <c r="E23" s="116">
        <v>1.39</v>
      </c>
      <c r="F23" s="115">
        <v>70.091789903110651</v>
      </c>
      <c r="G23" s="117">
        <v>1.35</v>
      </c>
    </row>
    <row r="24" spans="1:8" ht="14.5" x14ac:dyDescent="0.35">
      <c r="A24" s="114">
        <v>2009</v>
      </c>
      <c r="B24" s="115">
        <v>73.638292855458616</v>
      </c>
      <c r="C24" s="116">
        <v>1.32</v>
      </c>
      <c r="D24" s="115">
        <v>59.394773039889955</v>
      </c>
      <c r="E24" s="116">
        <v>1.49</v>
      </c>
      <c r="F24" s="115">
        <v>64.52442159383034</v>
      </c>
      <c r="G24" s="117">
        <v>1.48</v>
      </c>
    </row>
    <row r="25" spans="1:8" ht="14.5" x14ac:dyDescent="0.35">
      <c r="A25" s="114">
        <v>2010</v>
      </c>
      <c r="B25" s="115">
        <v>76.316465450809147</v>
      </c>
      <c r="C25" s="116">
        <v>1.28</v>
      </c>
      <c r="D25" s="115">
        <v>59.455667789001119</v>
      </c>
      <c r="E25" s="116">
        <v>1.46</v>
      </c>
      <c r="F25" s="115">
        <v>66.178818520489628</v>
      </c>
      <c r="G25" s="117">
        <v>1.43</v>
      </c>
    </row>
    <row r="26" spans="1:8" ht="14.5" x14ac:dyDescent="0.35">
      <c r="A26" s="114">
        <v>2011</v>
      </c>
      <c r="B26" s="115">
        <v>76.739356178608517</v>
      </c>
      <c r="C26" s="116">
        <v>1.28</v>
      </c>
      <c r="D26" s="115">
        <v>62.576687116564422</v>
      </c>
      <c r="E26" s="116">
        <v>1.44</v>
      </c>
      <c r="F26" s="115">
        <v>68.577188940092171</v>
      </c>
      <c r="G26" s="117">
        <v>1.41</v>
      </c>
    </row>
    <row r="27" spans="1:8" ht="14.5" x14ac:dyDescent="0.35">
      <c r="A27" s="114">
        <v>2012</v>
      </c>
      <c r="B27" s="115">
        <v>74.042325207607817</v>
      </c>
      <c r="C27" s="116">
        <v>1.33</v>
      </c>
      <c r="D27" s="115">
        <v>67.62899262899262</v>
      </c>
      <c r="E27" s="116">
        <v>1.38</v>
      </c>
      <c r="F27" s="115">
        <v>67.748659916617044</v>
      </c>
      <c r="G27" s="117">
        <v>1.42</v>
      </c>
    </row>
    <row r="28" spans="1:8" ht="14.5" x14ac:dyDescent="0.35">
      <c r="A28" s="114">
        <v>2013</v>
      </c>
      <c r="B28" s="115">
        <v>75.531335149863764</v>
      </c>
      <c r="C28" s="118">
        <v>1.28</v>
      </c>
      <c r="D28" s="115">
        <v>57.900207900207903</v>
      </c>
      <c r="E28" s="118">
        <v>1.48</v>
      </c>
      <c r="F28" s="115">
        <v>66.365873666940118</v>
      </c>
      <c r="G28" s="119">
        <v>1.43</v>
      </c>
    </row>
    <row r="29" spans="1:8" ht="14.5" x14ac:dyDescent="0.35">
      <c r="A29" s="120">
        <v>2014</v>
      </c>
      <c r="B29" s="102">
        <v>74.045801526717554</v>
      </c>
      <c r="C29" s="103">
        <v>1.3154481554688351</v>
      </c>
      <c r="D29" s="102">
        <v>60.13137948458818</v>
      </c>
      <c r="E29" s="103">
        <v>1.4758457137316794</v>
      </c>
      <c r="F29" s="102">
        <v>66.719618745035746</v>
      </c>
      <c r="G29" s="104">
        <v>1.4581109689344007</v>
      </c>
    </row>
    <row r="30" spans="1:8" ht="14.5" x14ac:dyDescent="0.35">
      <c r="A30" s="120">
        <v>2015</v>
      </c>
      <c r="B30" s="102">
        <v>75.960866526904255</v>
      </c>
      <c r="C30" s="103">
        <v>1.279362407378289</v>
      </c>
      <c r="D30" s="102">
        <v>63.370901639344254</v>
      </c>
      <c r="E30" s="103">
        <v>1.4065868503285279</v>
      </c>
      <c r="F30" s="102">
        <v>68</v>
      </c>
      <c r="G30" s="104">
        <v>1.4124619943995627</v>
      </c>
    </row>
    <row r="31" spans="1:8" ht="14.5" x14ac:dyDescent="0.35">
      <c r="A31" s="120">
        <v>2016</v>
      </c>
      <c r="B31" s="102">
        <v>73.199445983379491</v>
      </c>
      <c r="C31" s="103">
        <v>1.3217914248383864</v>
      </c>
      <c r="D31" s="102">
        <v>58.887247661250619</v>
      </c>
      <c r="E31" s="103">
        <v>1.4825860774754145</v>
      </c>
      <c r="F31" s="102">
        <v>63.486556808326114</v>
      </c>
      <c r="G31" s="104">
        <v>1.4994387087678691</v>
      </c>
    </row>
    <row r="32" spans="1:8" ht="14.5" x14ac:dyDescent="0.35">
      <c r="A32" s="120">
        <v>2017</v>
      </c>
      <c r="B32" s="102">
        <v>71.922110552763812</v>
      </c>
      <c r="C32" s="103">
        <v>1.3088753672867131</v>
      </c>
      <c r="D32" s="102">
        <v>58.694543600203971</v>
      </c>
      <c r="E32" s="103">
        <v>1.4779600005008726</v>
      </c>
      <c r="F32" s="102">
        <v>67.527993109388461</v>
      </c>
      <c r="G32" s="104">
        <v>1.4244143022738025</v>
      </c>
    </row>
    <row r="33" spans="1:7" ht="14.5" x14ac:dyDescent="0.35">
      <c r="A33" s="120">
        <v>2018</v>
      </c>
      <c r="B33" s="102">
        <v>73.43660355708549</v>
      </c>
      <c r="C33" s="103">
        <v>1.2963951877796092</v>
      </c>
      <c r="D33" s="102">
        <v>60.559566787003604</v>
      </c>
      <c r="E33" s="103">
        <v>1.4372186561786044</v>
      </c>
      <c r="F33" s="102">
        <v>69.354838709677423</v>
      </c>
      <c r="G33" s="104">
        <v>1.3805662053778358</v>
      </c>
    </row>
    <row r="34" spans="1:7" ht="15" thickBot="1" x14ac:dyDescent="0.4">
      <c r="A34" s="121">
        <v>2019</v>
      </c>
      <c r="B34" s="122">
        <v>73.298429319371721</v>
      </c>
      <c r="C34" s="123">
        <v>1.294674809211906</v>
      </c>
      <c r="D34" s="122">
        <v>61.014851485148512</v>
      </c>
      <c r="E34" s="123">
        <v>1.4434322445079497</v>
      </c>
      <c r="F34" s="122">
        <v>68.425605536332185</v>
      </c>
      <c r="G34" s="124">
        <v>1.3473370003996259</v>
      </c>
    </row>
    <row r="35" spans="1:7" ht="15" thickTop="1" x14ac:dyDescent="0.35">
      <c r="D35" s="94"/>
      <c r="E35" s="94"/>
      <c r="F35" s="94"/>
      <c r="G35" s="94"/>
    </row>
    <row r="36" spans="1:7" ht="28.5" customHeight="1" x14ac:dyDescent="0.35">
      <c r="D36" s="94"/>
      <c r="E36" s="94"/>
      <c r="F36" s="94"/>
      <c r="G36" s="94"/>
    </row>
    <row r="37" spans="1:7" ht="14.5" x14ac:dyDescent="0.35">
      <c r="D37" s="94"/>
      <c r="E37" s="94"/>
      <c r="F37" s="94"/>
      <c r="G37" s="94"/>
    </row>
    <row r="38" spans="1:7" ht="14.5" x14ac:dyDescent="0.35">
      <c r="D38" s="94"/>
      <c r="E38" s="94"/>
      <c r="F38" s="94"/>
      <c r="G38" s="94"/>
    </row>
    <row r="39" spans="1:7" ht="14.5" x14ac:dyDescent="0.35">
      <c r="D39" s="94"/>
      <c r="E39" s="94"/>
      <c r="F39" s="94"/>
      <c r="G39" s="94"/>
    </row>
    <row r="40" spans="1:7" ht="14.5" x14ac:dyDescent="0.35">
      <c r="D40" s="94"/>
      <c r="E40" s="94"/>
      <c r="F40" s="94"/>
      <c r="G40" s="94"/>
    </row>
    <row r="41" spans="1:7" ht="14.5" x14ac:dyDescent="0.35">
      <c r="D41" s="94"/>
      <c r="E41" s="94"/>
      <c r="F41" s="94"/>
      <c r="G41" s="94"/>
    </row>
    <row r="42" spans="1:7" ht="14.5" x14ac:dyDescent="0.35">
      <c r="D42" s="94"/>
      <c r="E42" s="94"/>
      <c r="F42" s="94"/>
      <c r="G42" s="94"/>
    </row>
    <row r="43" spans="1:7" ht="14.5" x14ac:dyDescent="0.35">
      <c r="D43" s="94"/>
      <c r="E43" s="94"/>
      <c r="F43" s="94"/>
      <c r="G43" s="94"/>
    </row>
    <row r="44" spans="1:7" ht="14.5" x14ac:dyDescent="0.35">
      <c r="D44" s="94"/>
      <c r="E44" s="94"/>
      <c r="F44" s="94"/>
      <c r="G44" s="94"/>
    </row>
    <row r="45" spans="1:7" ht="14.5" x14ac:dyDescent="0.35">
      <c r="D45" s="94"/>
      <c r="E45" s="94"/>
      <c r="F45" s="94"/>
      <c r="G45" s="94"/>
    </row>
    <row r="46" spans="1:7" ht="14.5" x14ac:dyDescent="0.35">
      <c r="D46" s="94"/>
      <c r="E46" s="94"/>
      <c r="F46" s="94"/>
      <c r="G46" s="94"/>
    </row>
    <row r="47" spans="1:7" ht="30" customHeight="1" x14ac:dyDescent="0.35">
      <c r="D47" s="94"/>
      <c r="E47" s="94"/>
      <c r="F47" s="94"/>
      <c r="G47" s="94"/>
    </row>
    <row r="48" spans="1:7" ht="14.5" x14ac:dyDescent="0.35">
      <c r="D48" s="94"/>
      <c r="E48" s="94"/>
      <c r="F48" s="94"/>
      <c r="G48" s="94"/>
    </row>
    <row r="49" spans="1:8" ht="14.5" x14ac:dyDescent="0.35">
      <c r="D49" s="94"/>
      <c r="E49" s="94"/>
      <c r="F49" s="94"/>
      <c r="G49" s="94"/>
    </row>
    <row r="50" spans="1:8" ht="14.5" x14ac:dyDescent="0.35">
      <c r="D50" s="94"/>
      <c r="E50" s="94"/>
      <c r="F50" s="94"/>
      <c r="G50" s="94"/>
    </row>
    <row r="51" spans="1:8" ht="14.5" x14ac:dyDescent="0.35">
      <c r="D51" s="94"/>
      <c r="E51" s="94"/>
      <c r="F51" s="94"/>
      <c r="G51" s="94"/>
    </row>
    <row r="52" spans="1:8" ht="14.5" x14ac:dyDescent="0.35">
      <c r="D52" s="94"/>
      <c r="E52" s="94"/>
      <c r="F52" s="94"/>
      <c r="G52" s="94"/>
    </row>
    <row r="53" spans="1:8" ht="14.5" x14ac:dyDescent="0.35">
      <c r="D53" s="94"/>
      <c r="E53" s="94"/>
      <c r="F53" s="94"/>
      <c r="G53" s="94"/>
    </row>
    <row r="54" spans="1:8" ht="14.5" x14ac:dyDescent="0.35">
      <c r="D54" s="94"/>
      <c r="E54" s="94"/>
      <c r="F54" s="94"/>
      <c r="G54" s="94"/>
    </row>
    <row r="55" spans="1:8" ht="14.5" x14ac:dyDescent="0.35">
      <c r="D55" s="94"/>
      <c r="E55" s="94"/>
      <c r="F55" s="94"/>
      <c r="G55" s="94"/>
    </row>
    <row r="56" spans="1:8" ht="14.5" x14ac:dyDescent="0.35">
      <c r="D56" s="94"/>
      <c r="E56" s="94"/>
      <c r="F56" s="94"/>
      <c r="G56" s="94"/>
    </row>
    <row r="57" spans="1:8" ht="14.5" x14ac:dyDescent="0.35">
      <c r="A57" s="94"/>
      <c r="B57" s="94"/>
      <c r="C57" s="94"/>
      <c r="D57" s="94"/>
      <c r="E57" s="94"/>
      <c r="F57" s="94"/>
      <c r="G57" s="94"/>
      <c r="H57" s="94"/>
    </row>
  </sheetData>
  <mergeCells count="12">
    <mergeCell ref="A13:H14"/>
    <mergeCell ref="A3:H3"/>
    <mergeCell ref="C4:D4"/>
    <mergeCell ref="E4:F4"/>
    <mergeCell ref="G4:H4"/>
    <mergeCell ref="C10:H10"/>
    <mergeCell ref="A15:H15"/>
    <mergeCell ref="A17:G17"/>
    <mergeCell ref="A18:A19"/>
    <mergeCell ref="B18:C18"/>
    <mergeCell ref="D18:E18"/>
    <mergeCell ref="F18:G18"/>
  </mergeCells>
  <pageMargins left="0.70866141732283472" right="0.70866141732283472" top="0.74803149606299213" bottom="0.74803149606299213" header="0.31496062992125984" footer="0.31496062992125984"/>
  <pageSetup paperSize="9" scale="91" orientation="portrait" r:id="rId1"/>
  <headerFooter>
    <oddHeader>&amp;C&amp;"Calibri,Regular"&amp;13&amp;K01+000SRAD Report 2045 Transport Statistics Tameside 2019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DB8F9-213A-44DF-AFD8-19EA0F103D04}">
  <sheetPr>
    <pageSetUpPr fitToPage="1"/>
  </sheetPr>
  <dimension ref="A1:D36"/>
  <sheetViews>
    <sheetView zoomScaleNormal="100" workbookViewId="0">
      <selection sqref="A1:K1"/>
    </sheetView>
  </sheetViews>
  <sheetFormatPr defaultColWidth="9.1796875" defaultRowHeight="14.5" x14ac:dyDescent="0.35"/>
  <cols>
    <col min="1" max="1" width="15.81640625" style="94" customWidth="1"/>
    <col min="2" max="3" width="11.54296875" style="94" customWidth="1"/>
    <col min="4" max="4" width="12.1796875" style="94" customWidth="1"/>
    <col min="5" max="16384" width="9.1796875" style="94"/>
  </cols>
  <sheetData>
    <row r="1" spans="1:4" x14ac:dyDescent="0.35">
      <c r="A1" s="1" t="s">
        <v>113</v>
      </c>
    </row>
    <row r="2" spans="1:4" ht="15" thickBot="1" x14ac:dyDescent="0.4"/>
    <row r="3" spans="1:4" ht="31.5" customHeight="1" thickTop="1" x14ac:dyDescent="0.35">
      <c r="A3" s="308" t="s">
        <v>114</v>
      </c>
      <c r="B3" s="309"/>
      <c r="C3" s="309"/>
      <c r="D3" s="310"/>
    </row>
    <row r="4" spans="1:4" ht="15.75" customHeight="1" x14ac:dyDescent="0.35">
      <c r="A4" s="125" t="s">
        <v>79</v>
      </c>
      <c r="B4" s="126" t="s">
        <v>85</v>
      </c>
      <c r="C4" s="126" t="s">
        <v>86</v>
      </c>
      <c r="D4" s="127" t="s">
        <v>88</v>
      </c>
    </row>
    <row r="5" spans="1:4" ht="16.5" customHeight="1" x14ac:dyDescent="0.35">
      <c r="A5" s="128">
        <v>1997</v>
      </c>
      <c r="B5" s="129">
        <v>40</v>
      </c>
      <c r="C5" s="129">
        <v>48</v>
      </c>
      <c r="D5" s="130">
        <v>126</v>
      </c>
    </row>
    <row r="6" spans="1:4" x14ac:dyDescent="0.35">
      <c r="A6" s="128">
        <v>1998</v>
      </c>
      <c r="B6" s="129">
        <v>57</v>
      </c>
      <c r="C6" s="129">
        <v>31</v>
      </c>
      <c r="D6" s="130">
        <v>137</v>
      </c>
    </row>
    <row r="7" spans="1:4" x14ac:dyDescent="0.35">
      <c r="A7" s="128">
        <v>2001</v>
      </c>
      <c r="B7" s="129">
        <v>49</v>
      </c>
      <c r="C7" s="129">
        <v>35</v>
      </c>
      <c r="D7" s="130">
        <v>161</v>
      </c>
    </row>
    <row r="8" spans="1:4" ht="14.25" customHeight="1" x14ac:dyDescent="0.35">
      <c r="A8" s="128">
        <v>2004</v>
      </c>
      <c r="B8" s="129">
        <v>61</v>
      </c>
      <c r="C8" s="129">
        <v>44</v>
      </c>
      <c r="D8" s="130">
        <v>237</v>
      </c>
    </row>
    <row r="9" spans="1:4" ht="14.25" customHeight="1" x14ac:dyDescent="0.35">
      <c r="A9" s="128">
        <v>2007</v>
      </c>
      <c r="B9" s="129">
        <v>63</v>
      </c>
      <c r="C9" s="129">
        <v>33</v>
      </c>
      <c r="D9" s="130">
        <v>271</v>
      </c>
    </row>
    <row r="10" spans="1:4" ht="14.25" customHeight="1" x14ac:dyDescent="0.35">
      <c r="A10" s="128">
        <v>2008</v>
      </c>
      <c r="B10" s="129">
        <v>86</v>
      </c>
      <c r="C10" s="129">
        <v>78</v>
      </c>
      <c r="D10" s="130">
        <v>273</v>
      </c>
    </row>
    <row r="11" spans="1:4" ht="15" customHeight="1" x14ac:dyDescent="0.35">
      <c r="A11" s="128">
        <v>2009</v>
      </c>
      <c r="B11" s="129">
        <v>94</v>
      </c>
      <c r="C11" s="129">
        <v>102</v>
      </c>
      <c r="D11" s="130">
        <v>228</v>
      </c>
    </row>
    <row r="12" spans="1:4" ht="14.25" customHeight="1" x14ac:dyDescent="0.35">
      <c r="A12" s="128">
        <v>2010</v>
      </c>
      <c r="B12" s="129">
        <v>106</v>
      </c>
      <c r="C12" s="129">
        <v>80</v>
      </c>
      <c r="D12" s="130">
        <v>315</v>
      </c>
    </row>
    <row r="13" spans="1:4" ht="13.5" customHeight="1" x14ac:dyDescent="0.35">
      <c r="A13" s="128">
        <v>2011</v>
      </c>
      <c r="B13" s="129">
        <v>95</v>
      </c>
      <c r="C13" s="129">
        <v>84</v>
      </c>
      <c r="D13" s="130">
        <v>354</v>
      </c>
    </row>
    <row r="14" spans="1:4" ht="13.5" customHeight="1" x14ac:dyDescent="0.35">
      <c r="A14" s="131">
        <v>2012</v>
      </c>
      <c r="B14" s="132">
        <v>102</v>
      </c>
      <c r="C14" s="132">
        <v>111</v>
      </c>
      <c r="D14" s="133">
        <v>351</v>
      </c>
    </row>
    <row r="15" spans="1:4" ht="13.5" customHeight="1" x14ac:dyDescent="0.35">
      <c r="A15" s="131">
        <v>2013</v>
      </c>
      <c r="B15" s="132">
        <v>64</v>
      </c>
      <c r="C15" s="132">
        <v>45</v>
      </c>
      <c r="D15" s="130">
        <v>278</v>
      </c>
    </row>
    <row r="16" spans="1:4" ht="13.5" customHeight="1" x14ac:dyDescent="0.35">
      <c r="A16" s="131">
        <v>2014</v>
      </c>
      <c r="B16" s="132">
        <v>93</v>
      </c>
      <c r="C16" s="132">
        <v>60</v>
      </c>
      <c r="D16" s="130">
        <v>248</v>
      </c>
    </row>
    <row r="17" spans="1:4" ht="13.5" customHeight="1" x14ac:dyDescent="0.35">
      <c r="A17" s="131">
        <v>2015</v>
      </c>
      <c r="B17" s="132">
        <v>76</v>
      </c>
      <c r="C17" s="132">
        <v>47</v>
      </c>
      <c r="D17" s="130">
        <v>246</v>
      </c>
    </row>
    <row r="18" spans="1:4" ht="13.5" customHeight="1" x14ac:dyDescent="0.35">
      <c r="A18" s="131">
        <v>2016</v>
      </c>
      <c r="B18" s="132">
        <v>90</v>
      </c>
      <c r="C18" s="132">
        <v>69</v>
      </c>
      <c r="D18" s="130">
        <v>248</v>
      </c>
    </row>
    <row r="19" spans="1:4" ht="13.5" customHeight="1" x14ac:dyDescent="0.35">
      <c r="A19" s="131">
        <v>2017</v>
      </c>
      <c r="B19" s="132">
        <v>47</v>
      </c>
      <c r="C19" s="132">
        <v>40</v>
      </c>
      <c r="D19" s="130">
        <v>222</v>
      </c>
    </row>
    <row r="20" spans="1:4" ht="13.5" customHeight="1" x14ac:dyDescent="0.35">
      <c r="A20" s="131">
        <v>2018</v>
      </c>
      <c r="B20" s="132">
        <v>61</v>
      </c>
      <c r="C20" s="132">
        <v>58</v>
      </c>
      <c r="D20" s="130">
        <v>257</v>
      </c>
    </row>
    <row r="21" spans="1:4" ht="13.5" customHeight="1" x14ac:dyDescent="0.35">
      <c r="A21" s="131">
        <v>2019</v>
      </c>
      <c r="B21" s="132">
        <v>68</v>
      </c>
      <c r="C21" s="132">
        <v>51</v>
      </c>
      <c r="D21" s="130">
        <v>235</v>
      </c>
    </row>
    <row r="22" spans="1:4" ht="16.5" customHeight="1" thickBot="1" x14ac:dyDescent="0.4">
      <c r="A22" s="134" t="s">
        <v>87</v>
      </c>
      <c r="B22" s="135">
        <f>B21/B5</f>
        <v>1.7</v>
      </c>
      <c r="C22" s="135">
        <f t="shared" ref="C22:D22" si="0">C21/C5</f>
        <v>1.0625</v>
      </c>
      <c r="D22" s="136">
        <f t="shared" si="0"/>
        <v>1.8650793650793651</v>
      </c>
    </row>
    <row r="23" spans="1:4" ht="15" thickTop="1" x14ac:dyDescent="0.35">
      <c r="A23" s="311" t="s">
        <v>115</v>
      </c>
      <c r="B23" s="311"/>
      <c r="C23" s="311"/>
      <c r="D23" s="311"/>
    </row>
    <row r="24" spans="1:4" x14ac:dyDescent="0.35">
      <c r="A24" s="311"/>
      <c r="B24" s="311"/>
      <c r="C24" s="311"/>
      <c r="D24" s="311"/>
    </row>
    <row r="25" spans="1:4" x14ac:dyDescent="0.35">
      <c r="A25" s="311"/>
      <c r="B25" s="311"/>
      <c r="C25" s="311"/>
      <c r="D25" s="311"/>
    </row>
    <row r="26" spans="1:4" ht="15" thickBot="1" x14ac:dyDescent="0.4"/>
    <row r="27" spans="1:4" ht="30" customHeight="1" thickTop="1" x14ac:dyDescent="0.35">
      <c r="A27" s="308" t="s">
        <v>116</v>
      </c>
      <c r="B27" s="309"/>
      <c r="C27" s="309"/>
      <c r="D27" s="310"/>
    </row>
    <row r="28" spans="1:4" x14ac:dyDescent="0.35">
      <c r="A28" s="125" t="s">
        <v>79</v>
      </c>
      <c r="B28" s="126" t="s">
        <v>85</v>
      </c>
      <c r="C28" s="126" t="s">
        <v>86</v>
      </c>
      <c r="D28" s="127" t="s">
        <v>88</v>
      </c>
    </row>
    <row r="29" spans="1:4" x14ac:dyDescent="0.35">
      <c r="A29" s="131">
        <v>2014</v>
      </c>
      <c r="B29" s="132">
        <v>107</v>
      </c>
      <c r="C29" s="132">
        <v>151</v>
      </c>
      <c r="D29" s="130">
        <v>114</v>
      </c>
    </row>
    <row r="30" spans="1:4" x14ac:dyDescent="0.35">
      <c r="A30" s="131">
        <v>2015</v>
      </c>
      <c r="B30" s="132">
        <v>124</v>
      </c>
      <c r="C30" s="132">
        <v>174</v>
      </c>
      <c r="D30" s="130">
        <v>196</v>
      </c>
    </row>
    <row r="31" spans="1:4" x14ac:dyDescent="0.35">
      <c r="A31" s="131">
        <v>2016</v>
      </c>
      <c r="B31" s="132">
        <v>170</v>
      </c>
      <c r="C31" s="132">
        <v>156</v>
      </c>
      <c r="D31" s="130">
        <v>260</v>
      </c>
    </row>
    <row r="32" spans="1:4" x14ac:dyDescent="0.35">
      <c r="A32" s="131">
        <v>2017</v>
      </c>
      <c r="B32" s="132">
        <v>189</v>
      </c>
      <c r="C32" s="132">
        <v>222</v>
      </c>
      <c r="D32" s="130">
        <v>299</v>
      </c>
    </row>
    <row r="33" spans="1:4" x14ac:dyDescent="0.35">
      <c r="A33" s="131">
        <v>2018</v>
      </c>
      <c r="B33" s="132">
        <v>272</v>
      </c>
      <c r="C33" s="132">
        <v>229</v>
      </c>
      <c r="D33" s="130">
        <v>445</v>
      </c>
    </row>
    <row r="34" spans="1:4" x14ac:dyDescent="0.35">
      <c r="A34" s="125">
        <v>2019</v>
      </c>
      <c r="B34" s="129">
        <v>197</v>
      </c>
      <c r="C34" s="129">
        <v>255</v>
      </c>
      <c r="D34" s="130">
        <v>327</v>
      </c>
    </row>
    <row r="35" spans="1:4" ht="15" thickBot="1" x14ac:dyDescent="0.4">
      <c r="A35" s="134" t="s">
        <v>117</v>
      </c>
      <c r="B35" s="135">
        <f>B34/B29</f>
        <v>1.8411214953271029</v>
      </c>
      <c r="C35" s="135">
        <f>C34/C29</f>
        <v>1.6887417218543046</v>
      </c>
      <c r="D35" s="136">
        <f>D34/D29</f>
        <v>2.8684210526315788</v>
      </c>
    </row>
    <row r="36" spans="1:4" ht="15" thickTop="1" x14ac:dyDescent="0.35"/>
  </sheetData>
  <mergeCells count="3">
    <mergeCell ref="A3:D3"/>
    <mergeCell ref="A23:D25"/>
    <mergeCell ref="A27:D27"/>
  </mergeCells>
  <pageMargins left="0.70866141732283472" right="0.70866141732283472" top="0.74803149606299213" bottom="0.74803149606299213" header="0.31496062992125984" footer="0.31496062992125984"/>
  <pageSetup paperSize="9" orientation="portrait" r:id="rId1"/>
  <headerFooter>
    <oddHeader>&amp;C&amp;"Calibri,Regular"&amp;13&amp;K01+000SRAD Report 2045 Transport Statistics Tameside 2019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7C8F-DF01-4428-BB60-3AC7B8A1FBC6}">
  <sheetPr>
    <pageSetUpPr fitToPage="1"/>
  </sheetPr>
  <dimension ref="A1:D21"/>
  <sheetViews>
    <sheetView zoomScaleNormal="100" workbookViewId="0">
      <selection sqref="A1:K1"/>
    </sheetView>
  </sheetViews>
  <sheetFormatPr defaultColWidth="9.1796875" defaultRowHeight="14.5" x14ac:dyDescent="0.35"/>
  <cols>
    <col min="1" max="1" width="10.54296875" style="94" customWidth="1"/>
    <col min="2" max="2" width="18.7265625" style="94" customWidth="1"/>
    <col min="3" max="3" width="14.453125" style="94" customWidth="1"/>
    <col min="4" max="4" width="15.7265625" style="94" customWidth="1"/>
    <col min="5" max="5" width="11.26953125" style="94" customWidth="1"/>
    <col min="6" max="16384" width="9.1796875" style="94"/>
  </cols>
  <sheetData>
    <row r="1" spans="1:4" x14ac:dyDescent="0.35">
      <c r="A1" s="1" t="s">
        <v>118</v>
      </c>
    </row>
    <row r="2" spans="1:4" ht="15" thickBot="1" x14ac:dyDescent="0.4"/>
    <row r="3" spans="1:4" ht="34.5" customHeight="1" thickTop="1" x14ac:dyDescent="0.35">
      <c r="A3" s="298" t="s">
        <v>119</v>
      </c>
      <c r="B3" s="312"/>
      <c r="C3" s="312"/>
      <c r="D3" s="313"/>
    </row>
    <row r="4" spans="1:4" x14ac:dyDescent="0.35">
      <c r="A4" s="96" t="s">
        <v>79</v>
      </c>
      <c r="B4" s="126" t="s">
        <v>85</v>
      </c>
      <c r="C4" s="126" t="s">
        <v>86</v>
      </c>
      <c r="D4" s="127" t="s">
        <v>88</v>
      </c>
    </row>
    <row r="5" spans="1:4" x14ac:dyDescent="0.35">
      <c r="A5" s="137">
        <v>2001</v>
      </c>
      <c r="B5" s="138">
        <v>2379</v>
      </c>
      <c r="C5" s="138">
        <v>2735</v>
      </c>
      <c r="D5" s="139">
        <v>1784</v>
      </c>
    </row>
    <row r="6" spans="1:4" x14ac:dyDescent="0.35">
      <c r="A6" s="137">
        <v>2004</v>
      </c>
      <c r="B6" s="138">
        <v>2550</v>
      </c>
      <c r="C6" s="138">
        <v>2919</v>
      </c>
      <c r="D6" s="139">
        <v>2261</v>
      </c>
    </row>
    <row r="7" spans="1:4" x14ac:dyDescent="0.35">
      <c r="A7" s="137">
        <v>2007</v>
      </c>
      <c r="B7" s="138">
        <v>2802</v>
      </c>
      <c r="C7" s="138">
        <v>2941</v>
      </c>
      <c r="D7" s="139">
        <v>2085</v>
      </c>
    </row>
    <row r="8" spans="1:4" x14ac:dyDescent="0.35">
      <c r="A8" s="137">
        <v>2008</v>
      </c>
      <c r="B8" s="138">
        <v>3027</v>
      </c>
      <c r="C8" s="138">
        <v>2901</v>
      </c>
      <c r="D8" s="139">
        <v>2412</v>
      </c>
    </row>
    <row r="9" spans="1:4" x14ac:dyDescent="0.35">
      <c r="A9" s="137">
        <v>2009</v>
      </c>
      <c r="B9" s="138">
        <v>2973</v>
      </c>
      <c r="C9" s="138">
        <v>3263</v>
      </c>
      <c r="D9" s="139">
        <v>2678</v>
      </c>
    </row>
    <row r="10" spans="1:4" x14ac:dyDescent="0.35">
      <c r="A10" s="137">
        <v>2010</v>
      </c>
      <c r="B10" s="138">
        <v>2590</v>
      </c>
      <c r="C10" s="138">
        <v>3070</v>
      </c>
      <c r="D10" s="139">
        <v>2382</v>
      </c>
    </row>
    <row r="11" spans="1:4" x14ac:dyDescent="0.35">
      <c r="A11" s="137">
        <v>2011</v>
      </c>
      <c r="B11" s="138">
        <v>2825</v>
      </c>
      <c r="C11" s="138">
        <v>2896</v>
      </c>
      <c r="D11" s="139">
        <v>2322</v>
      </c>
    </row>
    <row r="12" spans="1:4" x14ac:dyDescent="0.35">
      <c r="A12" s="140">
        <v>2012</v>
      </c>
      <c r="B12" s="141">
        <v>2776</v>
      </c>
      <c r="C12" s="141">
        <v>3116</v>
      </c>
      <c r="D12" s="142">
        <v>2162</v>
      </c>
    </row>
    <row r="13" spans="1:4" x14ac:dyDescent="0.35">
      <c r="A13" s="140">
        <v>2013</v>
      </c>
      <c r="B13" s="143">
        <v>2610</v>
      </c>
      <c r="C13" s="143">
        <v>2585</v>
      </c>
      <c r="D13" s="144">
        <v>2174</v>
      </c>
    </row>
    <row r="14" spans="1:4" x14ac:dyDescent="0.35">
      <c r="A14" s="140">
        <v>2014</v>
      </c>
      <c r="B14" s="143">
        <v>3071</v>
      </c>
      <c r="C14" s="143">
        <v>3139</v>
      </c>
      <c r="D14" s="144">
        <v>2499</v>
      </c>
    </row>
    <row r="15" spans="1:4" x14ac:dyDescent="0.35">
      <c r="A15" s="140">
        <v>2015</v>
      </c>
      <c r="B15" s="143">
        <v>2224</v>
      </c>
      <c r="C15" s="143">
        <v>2083</v>
      </c>
      <c r="D15" s="144">
        <v>2219</v>
      </c>
    </row>
    <row r="16" spans="1:4" x14ac:dyDescent="0.35">
      <c r="A16" s="140">
        <v>2016</v>
      </c>
      <c r="B16" s="143">
        <v>2555</v>
      </c>
      <c r="C16" s="143">
        <v>2928</v>
      </c>
      <c r="D16" s="144">
        <v>2363</v>
      </c>
    </row>
    <row r="17" spans="1:4" x14ac:dyDescent="0.35">
      <c r="A17" s="140">
        <v>2017</v>
      </c>
      <c r="B17" s="143">
        <v>2425</v>
      </c>
      <c r="C17" s="143">
        <v>2731</v>
      </c>
      <c r="D17" s="144">
        <v>2351</v>
      </c>
    </row>
    <row r="18" spans="1:4" x14ac:dyDescent="0.35">
      <c r="A18" s="140">
        <v>2018</v>
      </c>
      <c r="B18" s="143">
        <v>2739</v>
      </c>
      <c r="C18" s="143">
        <v>2641</v>
      </c>
      <c r="D18" s="144">
        <v>2737</v>
      </c>
    </row>
    <row r="19" spans="1:4" x14ac:dyDescent="0.35">
      <c r="A19" s="145">
        <v>2019</v>
      </c>
      <c r="B19" s="146">
        <v>2891</v>
      </c>
      <c r="C19" s="146">
        <v>3123</v>
      </c>
      <c r="D19" s="147">
        <v>2509</v>
      </c>
    </row>
    <row r="20" spans="1:4" ht="15" thickBot="1" x14ac:dyDescent="0.4">
      <c r="A20" s="148" t="s">
        <v>120</v>
      </c>
      <c r="B20" s="149">
        <f>B19/B5</f>
        <v>1.2152164775115595</v>
      </c>
      <c r="C20" s="149">
        <f t="shared" ref="C20:D20" si="0">C19/C5</f>
        <v>1.1418647166361975</v>
      </c>
      <c r="D20" s="150">
        <f t="shared" si="0"/>
        <v>1.4063901345291481</v>
      </c>
    </row>
    <row r="21" spans="1:4" ht="15" thickTop="1" x14ac:dyDescent="0.3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&amp;C&amp;"Calibri,Regular"&amp;13&amp;K01+000SRAD Report 2045 Transport Statistics Tameside 2019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B655-9EBA-43E9-940F-F87D1A07DD9F}">
  <sheetPr>
    <pageSetUpPr fitToPage="1"/>
  </sheetPr>
  <dimension ref="A1:W98"/>
  <sheetViews>
    <sheetView zoomScale="75" zoomScaleNormal="75" zoomScalePageLayoutView="50" workbookViewId="0">
      <selection sqref="A1:K1"/>
    </sheetView>
  </sheetViews>
  <sheetFormatPr defaultColWidth="8.81640625" defaultRowHeight="14.5" x14ac:dyDescent="0.35"/>
  <cols>
    <col min="1" max="1" width="13.26953125" style="49" customWidth="1"/>
    <col min="2" max="2" width="14.54296875" style="49" customWidth="1"/>
    <col min="3" max="3" width="11.453125" style="49" customWidth="1"/>
    <col min="4" max="4" width="9.453125" style="49" customWidth="1"/>
    <col min="5" max="5" width="8.81640625" style="49" customWidth="1"/>
    <col min="6" max="6" width="12.26953125" style="49" bestFit="1" customWidth="1"/>
    <col min="7" max="7" width="8.81640625" style="49" customWidth="1"/>
    <col min="8" max="8" width="9.7265625" style="49" customWidth="1"/>
    <col min="9" max="9" width="8.81640625" style="49" customWidth="1"/>
    <col min="10" max="10" width="7.7265625" style="49" customWidth="1"/>
    <col min="11" max="11" width="9.1796875" style="49" customWidth="1"/>
    <col min="12" max="25" width="8.81640625" style="49"/>
    <col min="26" max="26" width="5.1796875" style="49" customWidth="1"/>
    <col min="27" max="16384" width="8.81640625" style="49"/>
  </cols>
  <sheetData>
    <row r="1" spans="1:23" ht="15.5" thickTop="1" thickBot="1" x14ac:dyDescent="0.4">
      <c r="A1" s="317" t="s">
        <v>121</v>
      </c>
      <c r="B1" s="318"/>
      <c r="C1" s="318"/>
      <c r="D1" s="318"/>
      <c r="E1" s="318"/>
      <c r="F1" s="318"/>
      <c r="G1" s="318"/>
      <c r="H1" s="318"/>
      <c r="I1" s="318"/>
      <c r="J1" s="318"/>
      <c r="K1" s="319"/>
    </row>
    <row r="2" spans="1:23" ht="29.5" thickBot="1" x14ac:dyDescent="0.4">
      <c r="A2" s="151" t="s">
        <v>78</v>
      </c>
      <c r="B2" s="152" t="s">
        <v>79</v>
      </c>
      <c r="C2" s="152" t="s">
        <v>122</v>
      </c>
      <c r="D2" s="152" t="s">
        <v>123</v>
      </c>
      <c r="E2" s="153" t="s">
        <v>124</v>
      </c>
      <c r="F2" s="152" t="s">
        <v>125</v>
      </c>
      <c r="G2" s="154" t="s">
        <v>126</v>
      </c>
      <c r="H2" s="152" t="s">
        <v>17</v>
      </c>
      <c r="I2" s="152" t="s">
        <v>46</v>
      </c>
      <c r="J2" s="155" t="s">
        <v>127</v>
      </c>
      <c r="K2" s="156" t="s">
        <v>128</v>
      </c>
    </row>
    <row r="3" spans="1:23" x14ac:dyDescent="0.35">
      <c r="A3" s="320" t="s">
        <v>85</v>
      </c>
      <c r="B3" s="157">
        <v>2001</v>
      </c>
      <c r="C3" s="158">
        <v>7651</v>
      </c>
      <c r="D3" s="159">
        <v>2403</v>
      </c>
      <c r="E3" s="160">
        <v>49</v>
      </c>
      <c r="F3" s="161"/>
      <c r="G3" s="162">
        <v>36</v>
      </c>
      <c r="H3" s="163">
        <v>2379</v>
      </c>
      <c r="I3" s="164">
        <f>SUM(C3:H3)</f>
        <v>12518</v>
      </c>
      <c r="J3" s="165">
        <v>61.119987218405491</v>
      </c>
      <c r="K3" s="166">
        <v>38.880012781594502</v>
      </c>
      <c r="M3" s="167"/>
      <c r="N3" s="167"/>
    </row>
    <row r="4" spans="1:23" x14ac:dyDescent="0.35">
      <c r="A4" s="321"/>
      <c r="B4" s="157">
        <v>2002</v>
      </c>
      <c r="C4" s="158"/>
      <c r="D4" s="159"/>
      <c r="E4" s="160"/>
      <c r="F4" s="161"/>
      <c r="G4" s="162"/>
      <c r="H4" s="163"/>
      <c r="I4" s="164"/>
      <c r="J4" s="165"/>
      <c r="K4" s="166"/>
      <c r="M4" s="167"/>
      <c r="N4" s="167"/>
      <c r="W4" s="67"/>
    </row>
    <row r="5" spans="1:23" x14ac:dyDescent="0.35">
      <c r="A5" s="321"/>
      <c r="B5" s="157">
        <v>2003</v>
      </c>
      <c r="C5" s="158"/>
      <c r="D5" s="159"/>
      <c r="E5" s="160"/>
      <c r="F5" s="161"/>
      <c r="G5" s="162"/>
      <c r="H5" s="163"/>
      <c r="I5" s="164"/>
      <c r="J5" s="165"/>
      <c r="K5" s="166"/>
      <c r="M5" s="167"/>
      <c r="N5" s="167"/>
      <c r="W5" s="67"/>
    </row>
    <row r="6" spans="1:23" x14ac:dyDescent="0.35">
      <c r="A6" s="322"/>
      <c r="B6" s="168">
        <v>2004</v>
      </c>
      <c r="C6" s="169">
        <v>8046</v>
      </c>
      <c r="D6" s="170">
        <v>2807</v>
      </c>
      <c r="E6" s="171">
        <v>61</v>
      </c>
      <c r="F6" s="172"/>
      <c r="G6" s="173">
        <v>35</v>
      </c>
      <c r="H6" s="174">
        <v>2550</v>
      </c>
      <c r="I6" s="175">
        <f>SUM(C6:H6)</f>
        <v>13499</v>
      </c>
      <c r="J6" s="176">
        <v>59.604415141862354</v>
      </c>
      <c r="K6" s="177">
        <v>40.395584858137639</v>
      </c>
      <c r="M6" s="167"/>
      <c r="N6" s="167"/>
      <c r="W6" s="67"/>
    </row>
    <row r="7" spans="1:23" x14ac:dyDescent="0.35">
      <c r="A7" s="322"/>
      <c r="B7" s="168">
        <v>2005</v>
      </c>
      <c r="C7" s="169"/>
      <c r="D7" s="170"/>
      <c r="E7" s="171"/>
      <c r="F7" s="172"/>
      <c r="G7" s="173"/>
      <c r="H7" s="174"/>
      <c r="I7" s="175"/>
      <c r="J7" s="176"/>
      <c r="K7" s="177"/>
      <c r="M7" s="167"/>
      <c r="N7" s="167"/>
      <c r="W7" s="67"/>
    </row>
    <row r="8" spans="1:23" x14ac:dyDescent="0.35">
      <c r="A8" s="322"/>
      <c r="B8" s="168">
        <v>2006</v>
      </c>
      <c r="C8" s="169"/>
      <c r="D8" s="170"/>
      <c r="E8" s="171"/>
      <c r="F8" s="172"/>
      <c r="G8" s="173"/>
      <c r="H8" s="174"/>
      <c r="I8" s="175"/>
      <c r="J8" s="176"/>
      <c r="K8" s="177"/>
      <c r="M8" s="167"/>
      <c r="N8" s="167"/>
      <c r="W8" s="67"/>
    </row>
    <row r="9" spans="1:23" x14ac:dyDescent="0.35">
      <c r="A9" s="322"/>
      <c r="B9" s="168">
        <v>2007</v>
      </c>
      <c r="C9" s="169">
        <v>7611</v>
      </c>
      <c r="D9" s="170">
        <v>2024</v>
      </c>
      <c r="E9" s="171">
        <v>63</v>
      </c>
      <c r="F9" s="172"/>
      <c r="G9" s="173">
        <v>42</v>
      </c>
      <c r="H9" s="174">
        <v>2802</v>
      </c>
      <c r="I9" s="175">
        <f t="shared" ref="I9:I20" si="0">SUM(C9:H9)</f>
        <v>12542</v>
      </c>
      <c r="J9" s="176">
        <v>60.684101419231382</v>
      </c>
      <c r="K9" s="177">
        <v>39.315898580768618</v>
      </c>
      <c r="M9" s="167"/>
      <c r="N9" s="167"/>
      <c r="W9" s="67"/>
    </row>
    <row r="10" spans="1:23" x14ac:dyDescent="0.35">
      <c r="A10" s="322"/>
      <c r="B10" s="168">
        <v>2008</v>
      </c>
      <c r="C10" s="169">
        <v>6867</v>
      </c>
      <c r="D10" s="170">
        <v>3394</v>
      </c>
      <c r="E10" s="171">
        <v>86</v>
      </c>
      <c r="F10" s="172"/>
      <c r="G10" s="173">
        <v>77</v>
      </c>
      <c r="H10" s="174">
        <v>3027</v>
      </c>
      <c r="I10" s="175">
        <f t="shared" si="0"/>
        <v>13451</v>
      </c>
      <c r="J10" s="176">
        <v>51.051966396550441</v>
      </c>
      <c r="K10" s="177">
        <v>48.948033603449559</v>
      </c>
      <c r="M10" s="167"/>
      <c r="N10" s="167"/>
      <c r="W10" s="67"/>
    </row>
    <row r="11" spans="1:23" ht="14.25" customHeight="1" x14ac:dyDescent="0.35">
      <c r="A11" s="322"/>
      <c r="B11" s="168">
        <v>2009</v>
      </c>
      <c r="C11" s="169">
        <v>7100</v>
      </c>
      <c r="D11" s="170">
        <v>2428</v>
      </c>
      <c r="E11" s="171">
        <v>94</v>
      </c>
      <c r="F11" s="172"/>
      <c r="G11" s="173">
        <v>60</v>
      </c>
      <c r="H11" s="174">
        <v>2973</v>
      </c>
      <c r="I11" s="175">
        <f t="shared" si="0"/>
        <v>12655</v>
      </c>
      <c r="J11" s="176">
        <v>56.104306598182539</v>
      </c>
      <c r="K11" s="177">
        <v>43.895693401817468</v>
      </c>
      <c r="M11" s="167"/>
      <c r="N11" s="167"/>
      <c r="W11" s="67"/>
    </row>
    <row r="12" spans="1:23" ht="15" customHeight="1" x14ac:dyDescent="0.35">
      <c r="A12" s="322"/>
      <c r="B12" s="178">
        <v>2010</v>
      </c>
      <c r="C12" s="179">
        <v>6812</v>
      </c>
      <c r="D12" s="180">
        <v>2349</v>
      </c>
      <c r="E12" s="181">
        <v>106</v>
      </c>
      <c r="F12" s="182"/>
      <c r="G12" s="183">
        <v>58</v>
      </c>
      <c r="H12" s="184">
        <v>2590</v>
      </c>
      <c r="I12" s="185">
        <f t="shared" si="0"/>
        <v>11915</v>
      </c>
      <c r="J12" s="176">
        <v>57.171632396139316</v>
      </c>
      <c r="K12" s="177">
        <v>42.828367603860677</v>
      </c>
      <c r="M12" s="167"/>
      <c r="N12" s="167"/>
      <c r="W12" s="67"/>
    </row>
    <row r="13" spans="1:23" x14ac:dyDescent="0.35">
      <c r="A13" s="323"/>
      <c r="B13" s="168">
        <v>2011</v>
      </c>
      <c r="C13" s="174">
        <v>6193</v>
      </c>
      <c r="D13" s="170">
        <v>2355.8071065989848</v>
      </c>
      <c r="E13" s="186">
        <v>95</v>
      </c>
      <c r="F13" s="172"/>
      <c r="G13" s="187">
        <v>82</v>
      </c>
      <c r="H13" s="174">
        <v>2825</v>
      </c>
      <c r="I13" s="188">
        <f t="shared" si="0"/>
        <v>11550.807106598984</v>
      </c>
      <c r="J13" s="176">
        <v>53.615301016168246</v>
      </c>
      <c r="K13" s="189">
        <v>46.384698983831747</v>
      </c>
      <c r="M13" s="167"/>
      <c r="N13" s="167"/>
      <c r="W13" s="67"/>
    </row>
    <row r="14" spans="1:23" x14ac:dyDescent="0.35">
      <c r="A14" s="323"/>
      <c r="B14" s="190">
        <v>2012</v>
      </c>
      <c r="C14" s="191">
        <v>5638</v>
      </c>
      <c r="D14" s="192">
        <v>1565.3812987012986</v>
      </c>
      <c r="E14" s="193">
        <v>102</v>
      </c>
      <c r="F14" s="191"/>
      <c r="G14" s="194">
        <v>91</v>
      </c>
      <c r="H14" s="191">
        <v>2776</v>
      </c>
      <c r="I14" s="195">
        <f t="shared" si="0"/>
        <v>10172.381298701299</v>
      </c>
      <c r="J14" s="176">
        <v>55</v>
      </c>
      <c r="K14" s="189">
        <v>45</v>
      </c>
      <c r="M14" s="167"/>
      <c r="N14" s="167"/>
      <c r="W14" s="67"/>
    </row>
    <row r="15" spans="1:23" x14ac:dyDescent="0.35">
      <c r="A15" s="323"/>
      <c r="B15" s="190">
        <v>2013</v>
      </c>
      <c r="C15" s="191">
        <v>2323</v>
      </c>
      <c r="D15" s="192">
        <v>1715.745945945946</v>
      </c>
      <c r="E15" s="193">
        <v>64</v>
      </c>
      <c r="F15" s="191"/>
      <c r="G15" s="194">
        <v>40</v>
      </c>
      <c r="H15" s="191">
        <v>2610</v>
      </c>
      <c r="I15" s="195">
        <f t="shared" si="0"/>
        <v>6752.745945945946</v>
      </c>
      <c r="J15" s="176">
        <v>34.400820326946075</v>
      </c>
      <c r="K15" s="189">
        <v>65.599179673053925</v>
      </c>
      <c r="M15" s="167"/>
      <c r="N15" s="167"/>
      <c r="W15" s="67"/>
    </row>
    <row r="16" spans="1:23" x14ac:dyDescent="0.35">
      <c r="A16" s="323"/>
      <c r="B16" s="196">
        <v>2014</v>
      </c>
      <c r="C16" s="192">
        <v>2400.6928837306241</v>
      </c>
      <c r="D16" s="197">
        <v>2171.663203463203</v>
      </c>
      <c r="E16" s="198">
        <v>93</v>
      </c>
      <c r="F16" s="199">
        <v>107</v>
      </c>
      <c r="G16" s="200">
        <v>53</v>
      </c>
      <c r="H16" s="199">
        <v>3071</v>
      </c>
      <c r="I16" s="201">
        <f t="shared" si="0"/>
        <v>7896.3560871938271</v>
      </c>
      <c r="J16" s="202">
        <v>30.402540833030894</v>
      </c>
      <c r="K16" s="203">
        <v>69.597459166969102</v>
      </c>
      <c r="M16" s="167"/>
      <c r="N16" s="167"/>
      <c r="W16" s="67"/>
    </row>
    <row r="17" spans="1:23" x14ac:dyDescent="0.35">
      <c r="A17" s="323"/>
      <c r="B17" s="196">
        <v>2015</v>
      </c>
      <c r="C17" s="197">
        <v>2104.5511601372855</v>
      </c>
      <c r="D17" s="197">
        <v>1971.4111198893936</v>
      </c>
      <c r="E17" s="198">
        <v>76</v>
      </c>
      <c r="F17" s="199">
        <v>124</v>
      </c>
      <c r="G17" s="200">
        <v>51</v>
      </c>
      <c r="H17" s="199">
        <v>2224</v>
      </c>
      <c r="I17" s="201">
        <f t="shared" si="0"/>
        <v>6550.9622800266789</v>
      </c>
      <c r="J17" s="202">
        <v>32.125832361359812</v>
      </c>
      <c r="K17" s="203">
        <v>67.874167638640188</v>
      </c>
      <c r="M17" s="167"/>
      <c r="N17" s="167"/>
      <c r="W17" s="67"/>
    </row>
    <row r="18" spans="1:23" x14ac:dyDescent="0.35">
      <c r="A18" s="323"/>
      <c r="B18" s="196">
        <v>2016</v>
      </c>
      <c r="C18" s="197">
        <v>2293.3081220946005</v>
      </c>
      <c r="D18" s="197">
        <v>1884</v>
      </c>
      <c r="E18" s="198">
        <v>90</v>
      </c>
      <c r="F18" s="199">
        <v>170</v>
      </c>
      <c r="G18" s="200">
        <v>55</v>
      </c>
      <c r="H18" s="199">
        <v>2555</v>
      </c>
      <c r="I18" s="201">
        <f t="shared" si="0"/>
        <v>7047.3081220946005</v>
      </c>
      <c r="J18" s="202">
        <v>32.541618478474923</v>
      </c>
      <c r="K18" s="203">
        <v>67.458381521525084</v>
      </c>
      <c r="M18" s="167"/>
      <c r="N18" s="167"/>
      <c r="W18" s="67"/>
    </row>
    <row r="19" spans="1:23" x14ac:dyDescent="0.35">
      <c r="A19" s="323"/>
      <c r="B19" s="196">
        <v>2017</v>
      </c>
      <c r="C19" s="197">
        <v>2472.4655688046009</v>
      </c>
      <c r="D19" s="197">
        <v>1889</v>
      </c>
      <c r="E19" s="198">
        <v>47</v>
      </c>
      <c r="F19" s="199">
        <v>189</v>
      </c>
      <c r="G19" s="200">
        <v>45</v>
      </c>
      <c r="H19" s="199">
        <v>2425</v>
      </c>
      <c r="I19" s="201">
        <f t="shared" si="0"/>
        <v>7067.4655688046005</v>
      </c>
      <c r="J19" s="202">
        <v>34.983765322011983</v>
      </c>
      <c r="K19" s="203">
        <v>65.01623467798801</v>
      </c>
      <c r="M19" s="167"/>
      <c r="N19" s="167"/>
      <c r="W19" s="67"/>
    </row>
    <row r="20" spans="1:23" x14ac:dyDescent="0.35">
      <c r="A20" s="323"/>
      <c r="B20" s="196">
        <v>2018</v>
      </c>
      <c r="C20" s="197">
        <v>2441.1121385890042</v>
      </c>
      <c r="D20" s="197">
        <v>1931.2800000000002</v>
      </c>
      <c r="E20" s="198">
        <v>61</v>
      </c>
      <c r="F20" s="199">
        <v>272</v>
      </c>
      <c r="G20" s="200">
        <v>33</v>
      </c>
      <c r="H20" s="199">
        <v>2739</v>
      </c>
      <c r="I20" s="201">
        <f t="shared" si="0"/>
        <v>7477.3921385890044</v>
      </c>
      <c r="J20" s="202">
        <v>32.646571068421267</v>
      </c>
      <c r="K20" s="203">
        <v>67.353428931578748</v>
      </c>
      <c r="M20" s="167"/>
      <c r="N20" s="167"/>
      <c r="W20" s="67"/>
    </row>
    <row r="21" spans="1:23" ht="15" thickBot="1" x14ac:dyDescent="0.4">
      <c r="A21" s="323"/>
      <c r="B21" s="204">
        <v>2019</v>
      </c>
      <c r="C21" s="205">
        <v>2358.8975023840926</v>
      </c>
      <c r="D21" s="205">
        <v>2286.458333333333</v>
      </c>
      <c r="E21" s="205">
        <v>68</v>
      </c>
      <c r="F21" s="205">
        <v>197</v>
      </c>
      <c r="G21" s="205">
        <v>59</v>
      </c>
      <c r="H21" s="205">
        <v>2891</v>
      </c>
      <c r="I21" s="206">
        <f>SUM(C21:H21)</f>
        <v>7860.3558357174261</v>
      </c>
      <c r="J21" s="207">
        <f>(C21/I21)*100</f>
        <v>30.010059998368927</v>
      </c>
      <c r="K21" s="208">
        <f>(1-C21/I21)*100</f>
        <v>69.989940001631084</v>
      </c>
      <c r="M21" s="167"/>
      <c r="N21" s="167"/>
      <c r="W21" s="67"/>
    </row>
    <row r="22" spans="1:23" ht="15" thickBot="1" x14ac:dyDescent="0.4">
      <c r="A22" s="324"/>
      <c r="B22" s="209" t="s">
        <v>120</v>
      </c>
      <c r="C22" s="210">
        <f>C21/C3</f>
        <v>0.3083123124276686</v>
      </c>
      <c r="D22" s="210">
        <f t="shared" ref="D22:I22" si="1">D21/D3</f>
        <v>0.95150159522818689</v>
      </c>
      <c r="E22" s="211">
        <f t="shared" si="1"/>
        <v>1.3877551020408163</v>
      </c>
      <c r="F22" s="210"/>
      <c r="G22" s="212">
        <f t="shared" si="1"/>
        <v>1.6388888888888888</v>
      </c>
      <c r="H22" s="210">
        <f t="shared" si="1"/>
        <v>1.2152164775115595</v>
      </c>
      <c r="I22" s="213">
        <f t="shared" si="1"/>
        <v>0.62792425592885648</v>
      </c>
      <c r="J22" s="214"/>
      <c r="K22" s="215"/>
    </row>
    <row r="23" spans="1:23" x14ac:dyDescent="0.35">
      <c r="A23" s="321" t="s">
        <v>86</v>
      </c>
      <c r="B23" s="216">
        <v>2001</v>
      </c>
      <c r="C23" s="217">
        <v>6458</v>
      </c>
      <c r="D23" s="218">
        <v>3184</v>
      </c>
      <c r="E23" s="217">
        <v>35</v>
      </c>
      <c r="F23" s="219"/>
      <c r="G23" s="217">
        <v>19</v>
      </c>
      <c r="H23" s="219">
        <v>2735</v>
      </c>
      <c r="I23" s="220">
        <f>SUM(C23:H23)</f>
        <v>12431</v>
      </c>
      <c r="J23" s="221">
        <v>51.950768240688603</v>
      </c>
      <c r="K23" s="222">
        <v>48.049231759311404</v>
      </c>
      <c r="M23" s="167"/>
      <c r="N23" s="167"/>
    </row>
    <row r="24" spans="1:23" x14ac:dyDescent="0.35">
      <c r="A24" s="321"/>
      <c r="B24" s="157">
        <v>2002</v>
      </c>
      <c r="C24" s="223"/>
      <c r="D24" s="159"/>
      <c r="E24" s="223"/>
      <c r="F24" s="224"/>
      <c r="G24" s="223"/>
      <c r="H24" s="224"/>
      <c r="I24" s="164"/>
      <c r="J24" s="165"/>
      <c r="K24" s="166"/>
      <c r="M24" s="167"/>
      <c r="N24" s="167"/>
    </row>
    <row r="25" spans="1:23" x14ac:dyDescent="0.35">
      <c r="A25" s="321"/>
      <c r="B25" s="157">
        <v>2003</v>
      </c>
      <c r="C25" s="223"/>
      <c r="D25" s="159"/>
      <c r="E25" s="223"/>
      <c r="F25" s="224"/>
      <c r="G25" s="223"/>
      <c r="H25" s="224"/>
      <c r="I25" s="164"/>
      <c r="J25" s="165"/>
      <c r="K25" s="166"/>
      <c r="M25" s="167"/>
      <c r="N25" s="167"/>
    </row>
    <row r="26" spans="1:23" x14ac:dyDescent="0.35">
      <c r="A26" s="322"/>
      <c r="B26" s="168">
        <v>2004</v>
      </c>
      <c r="C26" s="169">
        <v>6908</v>
      </c>
      <c r="D26" s="170">
        <v>3647</v>
      </c>
      <c r="E26" s="171">
        <v>44</v>
      </c>
      <c r="F26" s="172"/>
      <c r="G26" s="173">
        <v>22</v>
      </c>
      <c r="H26" s="174">
        <v>2919</v>
      </c>
      <c r="I26" s="175">
        <f>SUM(C26:H26)</f>
        <v>13540</v>
      </c>
      <c r="J26" s="176">
        <v>51.019202363367796</v>
      </c>
      <c r="K26" s="177">
        <v>48.980797636632204</v>
      </c>
      <c r="M26" s="167"/>
      <c r="N26" s="167"/>
    </row>
    <row r="27" spans="1:23" x14ac:dyDescent="0.35">
      <c r="A27" s="322"/>
      <c r="B27" s="168">
        <v>2005</v>
      </c>
      <c r="C27" s="169"/>
      <c r="D27" s="170"/>
      <c r="E27" s="171"/>
      <c r="F27" s="172"/>
      <c r="G27" s="173"/>
      <c r="H27" s="174"/>
      <c r="I27" s="175"/>
      <c r="J27" s="176"/>
      <c r="K27" s="177"/>
      <c r="M27" s="167"/>
      <c r="N27" s="167"/>
    </row>
    <row r="28" spans="1:23" x14ac:dyDescent="0.35">
      <c r="A28" s="322"/>
      <c r="B28" s="168">
        <v>2006</v>
      </c>
      <c r="C28" s="169"/>
      <c r="D28" s="170"/>
      <c r="E28" s="171"/>
      <c r="F28" s="172"/>
      <c r="G28" s="173"/>
      <c r="H28" s="174"/>
      <c r="I28" s="175"/>
      <c r="J28" s="176"/>
      <c r="K28" s="177"/>
      <c r="M28" s="167"/>
      <c r="N28" s="167"/>
    </row>
    <row r="29" spans="1:23" x14ac:dyDescent="0.35">
      <c r="A29" s="322"/>
      <c r="B29" s="168">
        <v>2007</v>
      </c>
      <c r="C29" s="169">
        <v>6403</v>
      </c>
      <c r="D29" s="170">
        <v>2580</v>
      </c>
      <c r="E29" s="171">
        <v>33</v>
      </c>
      <c r="F29" s="172"/>
      <c r="G29" s="173">
        <v>10</v>
      </c>
      <c r="H29" s="174">
        <v>2941</v>
      </c>
      <c r="I29" s="175">
        <f t="shared" ref="I29:I41" si="2">SUM(C29:H29)</f>
        <v>11967</v>
      </c>
      <c r="J29" s="176">
        <v>53.50547338514248</v>
      </c>
      <c r="K29" s="177">
        <v>46.49452661485752</v>
      </c>
      <c r="M29" s="167"/>
      <c r="N29" s="167"/>
    </row>
    <row r="30" spans="1:23" x14ac:dyDescent="0.35">
      <c r="A30" s="322"/>
      <c r="B30" s="168">
        <v>2008</v>
      </c>
      <c r="C30" s="169">
        <v>6201</v>
      </c>
      <c r="D30" s="170">
        <v>3172</v>
      </c>
      <c r="E30" s="171">
        <v>78</v>
      </c>
      <c r="F30" s="172"/>
      <c r="G30" s="173">
        <v>30</v>
      </c>
      <c r="H30" s="174">
        <v>2901</v>
      </c>
      <c r="I30" s="175">
        <f t="shared" si="2"/>
        <v>12382</v>
      </c>
      <c r="J30" s="176">
        <v>50.080762397027947</v>
      </c>
      <c r="K30" s="177">
        <v>49.919237602972053</v>
      </c>
      <c r="M30" s="167"/>
      <c r="N30" s="167"/>
    </row>
    <row r="31" spans="1:23" x14ac:dyDescent="0.35">
      <c r="A31" s="322"/>
      <c r="B31" s="168">
        <v>2009</v>
      </c>
      <c r="C31" s="169">
        <v>6528</v>
      </c>
      <c r="D31" s="170">
        <v>2490</v>
      </c>
      <c r="E31" s="171">
        <v>102</v>
      </c>
      <c r="F31" s="172"/>
      <c r="G31" s="173">
        <v>60</v>
      </c>
      <c r="H31" s="174">
        <v>3263</v>
      </c>
      <c r="I31" s="175">
        <f t="shared" si="2"/>
        <v>12443</v>
      </c>
      <c r="J31" s="176">
        <v>52.463232339467972</v>
      </c>
      <c r="K31" s="177">
        <v>47.536767660532028</v>
      </c>
      <c r="M31" s="167"/>
      <c r="N31" s="167"/>
    </row>
    <row r="32" spans="1:23" x14ac:dyDescent="0.35">
      <c r="A32" s="322"/>
      <c r="B32" s="178">
        <v>2010</v>
      </c>
      <c r="C32" s="179">
        <v>6390</v>
      </c>
      <c r="D32" s="180">
        <v>2594</v>
      </c>
      <c r="E32" s="181">
        <v>80</v>
      </c>
      <c r="F32" s="182"/>
      <c r="G32" s="183">
        <v>47</v>
      </c>
      <c r="H32" s="184">
        <v>3070</v>
      </c>
      <c r="I32" s="185">
        <f t="shared" si="2"/>
        <v>12181</v>
      </c>
      <c r="J32" s="176">
        <v>52.458747229291525</v>
      </c>
      <c r="K32" s="177">
        <v>47.541252770708482</v>
      </c>
      <c r="M32" s="167"/>
      <c r="N32" s="167"/>
    </row>
    <row r="33" spans="1:14" x14ac:dyDescent="0.35">
      <c r="A33" s="323"/>
      <c r="B33" s="168">
        <v>2011</v>
      </c>
      <c r="C33" s="169">
        <v>6016</v>
      </c>
      <c r="D33" s="170">
        <v>2881.5025641025641</v>
      </c>
      <c r="E33" s="171">
        <v>84</v>
      </c>
      <c r="F33" s="172"/>
      <c r="G33" s="173">
        <v>45</v>
      </c>
      <c r="H33" s="174">
        <v>2896</v>
      </c>
      <c r="I33" s="225">
        <f t="shared" si="2"/>
        <v>11922.502564102564</v>
      </c>
      <c r="J33" s="202">
        <v>50.459204916537914</v>
      </c>
      <c r="K33" s="226">
        <v>49.540795083462086</v>
      </c>
      <c r="M33" s="167"/>
      <c r="N33" s="167"/>
    </row>
    <row r="34" spans="1:14" x14ac:dyDescent="0.35">
      <c r="A34" s="323"/>
      <c r="B34" s="190">
        <v>2012</v>
      </c>
      <c r="C34" s="191">
        <v>5026</v>
      </c>
      <c r="D34" s="227">
        <v>2276.9908256880735</v>
      </c>
      <c r="E34" s="193">
        <v>111</v>
      </c>
      <c r="F34" s="191"/>
      <c r="G34" s="227">
        <v>56</v>
      </c>
      <c r="H34" s="191">
        <v>3116</v>
      </c>
      <c r="I34" s="228">
        <f t="shared" si="2"/>
        <v>10585.990825688074</v>
      </c>
      <c r="J34" s="202">
        <v>47</v>
      </c>
      <c r="K34" s="226">
        <v>53</v>
      </c>
      <c r="M34" s="167"/>
      <c r="N34" s="167"/>
    </row>
    <row r="35" spans="1:14" x14ac:dyDescent="0.35">
      <c r="A35" s="323"/>
      <c r="B35" s="190">
        <v>2013</v>
      </c>
      <c r="C35" s="191">
        <v>3391</v>
      </c>
      <c r="D35" s="227">
        <v>1882</v>
      </c>
      <c r="E35" s="193">
        <v>45</v>
      </c>
      <c r="F35" s="191"/>
      <c r="G35" s="227">
        <v>24</v>
      </c>
      <c r="H35" s="191">
        <v>2585</v>
      </c>
      <c r="I35" s="228">
        <f t="shared" si="2"/>
        <v>7927</v>
      </c>
      <c r="J35" s="176">
        <v>42.777847861738358</v>
      </c>
      <c r="K35" s="177">
        <v>57.222152138261642</v>
      </c>
      <c r="M35" s="167"/>
      <c r="N35" s="167"/>
    </row>
    <row r="36" spans="1:14" x14ac:dyDescent="0.35">
      <c r="A36" s="323"/>
      <c r="B36" s="196">
        <v>2014</v>
      </c>
      <c r="C36" s="197">
        <v>3150.9305988171354</v>
      </c>
      <c r="D36" s="229">
        <v>2371.5141242937852</v>
      </c>
      <c r="E36" s="198">
        <v>60</v>
      </c>
      <c r="F36" s="199">
        <v>151</v>
      </c>
      <c r="G36" s="229">
        <v>31</v>
      </c>
      <c r="H36" s="199">
        <v>3139</v>
      </c>
      <c r="I36" s="230">
        <f t="shared" si="2"/>
        <v>8903.4447231109207</v>
      </c>
      <c r="J36" s="202">
        <v>35.390016974420888</v>
      </c>
      <c r="K36" s="226">
        <v>64.609983025579112</v>
      </c>
      <c r="M36" s="167"/>
      <c r="N36" s="167"/>
    </row>
    <row r="37" spans="1:14" x14ac:dyDescent="0.35">
      <c r="A37" s="323"/>
      <c r="B37" s="196">
        <v>2015</v>
      </c>
      <c r="C37" s="197">
        <v>3292.8198166190837</v>
      </c>
      <c r="D37" s="229">
        <v>2505.5876288659792</v>
      </c>
      <c r="E37" s="198">
        <v>47</v>
      </c>
      <c r="F37" s="199">
        <v>174</v>
      </c>
      <c r="G37" s="229">
        <v>26</v>
      </c>
      <c r="H37" s="199">
        <v>2083</v>
      </c>
      <c r="I37" s="230">
        <f t="shared" si="2"/>
        <v>8128.4074454850634</v>
      </c>
      <c r="J37" s="202">
        <v>40.510024118538567</v>
      </c>
      <c r="K37" s="226">
        <v>59.489975881461433</v>
      </c>
      <c r="M37" s="167"/>
      <c r="N37" s="167"/>
    </row>
    <row r="38" spans="1:14" x14ac:dyDescent="0.35">
      <c r="A38" s="323"/>
      <c r="B38" s="196">
        <v>2016</v>
      </c>
      <c r="C38" s="197">
        <v>3659.0224392093228</v>
      </c>
      <c r="D38" s="229">
        <v>2072</v>
      </c>
      <c r="E38" s="198">
        <v>69</v>
      </c>
      <c r="F38" s="199">
        <v>156</v>
      </c>
      <c r="G38" s="229">
        <v>31</v>
      </c>
      <c r="H38" s="199">
        <v>2928</v>
      </c>
      <c r="I38" s="230">
        <f t="shared" si="2"/>
        <v>8915.0224392093223</v>
      </c>
      <c r="J38" s="202">
        <v>41.043334037124907</v>
      </c>
      <c r="K38" s="226">
        <v>58.9566659628751</v>
      </c>
      <c r="M38" s="167"/>
      <c r="N38" s="167"/>
    </row>
    <row r="39" spans="1:14" x14ac:dyDescent="0.35">
      <c r="A39" s="323"/>
      <c r="B39" s="196">
        <v>2017</v>
      </c>
      <c r="C39" s="197">
        <v>3578.1411612126126</v>
      </c>
      <c r="D39" s="229">
        <v>2034</v>
      </c>
      <c r="E39" s="198">
        <v>40</v>
      </c>
      <c r="F39" s="199">
        <v>222</v>
      </c>
      <c r="G39" s="229">
        <v>31</v>
      </c>
      <c r="H39" s="199">
        <v>2731</v>
      </c>
      <c r="I39" s="230">
        <f t="shared" si="2"/>
        <v>8636.1411612126121</v>
      </c>
      <c r="J39" s="202">
        <v>41.432175486930099</v>
      </c>
      <c r="K39" s="226">
        <v>58.567824513069901</v>
      </c>
      <c r="M39" s="167"/>
      <c r="N39" s="167"/>
    </row>
    <row r="40" spans="1:14" x14ac:dyDescent="0.35">
      <c r="A40" s="323"/>
      <c r="B40" s="196">
        <v>2018</v>
      </c>
      <c r="C40" s="197">
        <v>3452.199212141008</v>
      </c>
      <c r="D40" s="229">
        <v>2059.1732283464567</v>
      </c>
      <c r="E40" s="198">
        <v>58</v>
      </c>
      <c r="F40" s="199">
        <v>229</v>
      </c>
      <c r="G40" s="229">
        <v>19</v>
      </c>
      <c r="H40" s="199">
        <v>2641</v>
      </c>
      <c r="I40" s="230">
        <f t="shared" si="2"/>
        <v>8458.3724404874647</v>
      </c>
      <c r="J40" s="202">
        <v>40.813989173809119</v>
      </c>
      <c r="K40" s="226">
        <v>59.186010826190881</v>
      </c>
      <c r="M40" s="167"/>
      <c r="N40" s="167"/>
    </row>
    <row r="41" spans="1:14" ht="15" thickBot="1" x14ac:dyDescent="0.4">
      <c r="A41" s="323"/>
      <c r="B41" s="204">
        <v>2019</v>
      </c>
      <c r="C41" s="205">
        <v>2840.6746571916451</v>
      </c>
      <c r="D41" s="205">
        <v>1658.3406113537114</v>
      </c>
      <c r="E41" s="205">
        <v>51</v>
      </c>
      <c r="F41" s="205">
        <v>255</v>
      </c>
      <c r="G41" s="205">
        <v>32</v>
      </c>
      <c r="H41" s="205">
        <v>3123</v>
      </c>
      <c r="I41" s="231">
        <f t="shared" si="2"/>
        <v>7960.0152685453568</v>
      </c>
      <c r="J41" s="207">
        <f>(C41/I41)*100</f>
        <v>35.686799099705254</v>
      </c>
      <c r="K41" s="208">
        <f>(1-C41/I41)*100</f>
        <v>64.31320090029476</v>
      </c>
      <c r="M41" s="167"/>
      <c r="N41" s="167"/>
    </row>
    <row r="42" spans="1:14" ht="15" thickBot="1" x14ac:dyDescent="0.4">
      <c r="A42" s="323"/>
      <c r="B42" s="232" t="s">
        <v>120</v>
      </c>
      <c r="C42" s="210">
        <f>C41/C23</f>
        <v>0.43986910145426528</v>
      </c>
      <c r="D42" s="210">
        <f t="shared" ref="D42:I42" si="3">D41/D23</f>
        <v>0.52083561914375365</v>
      </c>
      <c r="E42" s="210">
        <f t="shared" si="3"/>
        <v>1.4571428571428571</v>
      </c>
      <c r="F42" s="210"/>
      <c r="G42" s="210">
        <f t="shared" si="3"/>
        <v>1.6842105263157894</v>
      </c>
      <c r="H42" s="210">
        <f t="shared" si="3"/>
        <v>1.1418647166361975</v>
      </c>
      <c r="I42" s="210">
        <f t="shared" si="3"/>
        <v>0.64033587551647952</v>
      </c>
      <c r="J42" s="214"/>
      <c r="K42" s="215"/>
    </row>
    <row r="43" spans="1:14" x14ac:dyDescent="0.35">
      <c r="A43" s="320" t="s">
        <v>88</v>
      </c>
      <c r="B43" s="216">
        <v>2001</v>
      </c>
      <c r="C43" s="223">
        <v>6842</v>
      </c>
      <c r="D43" s="159">
        <v>1749</v>
      </c>
      <c r="E43" s="223">
        <v>161</v>
      </c>
      <c r="F43" s="224"/>
      <c r="G43" s="223">
        <v>56</v>
      </c>
      <c r="H43" s="224">
        <v>1784</v>
      </c>
      <c r="I43" s="164">
        <f>SUM(C43:H43)</f>
        <v>10592</v>
      </c>
      <c r="J43" s="165">
        <v>64.595921450151067</v>
      </c>
      <c r="K43" s="166">
        <v>35.404078549848947</v>
      </c>
      <c r="M43" s="167"/>
      <c r="N43" s="167"/>
    </row>
    <row r="44" spans="1:14" x14ac:dyDescent="0.35">
      <c r="A44" s="321"/>
      <c r="B44" s="157">
        <v>2002</v>
      </c>
      <c r="C44" s="223"/>
      <c r="D44" s="159"/>
      <c r="E44" s="223"/>
      <c r="F44" s="224"/>
      <c r="G44" s="223"/>
      <c r="H44" s="224"/>
      <c r="I44" s="164"/>
      <c r="J44" s="165"/>
      <c r="K44" s="166"/>
      <c r="M44" s="167"/>
      <c r="N44" s="167"/>
    </row>
    <row r="45" spans="1:14" x14ac:dyDescent="0.35">
      <c r="A45" s="321"/>
      <c r="B45" s="157">
        <v>2003</v>
      </c>
      <c r="C45" s="223"/>
      <c r="D45" s="159"/>
      <c r="E45" s="223"/>
      <c r="F45" s="224"/>
      <c r="G45" s="223"/>
      <c r="H45" s="224"/>
      <c r="I45" s="164"/>
      <c r="J45" s="165"/>
      <c r="K45" s="166"/>
      <c r="M45" s="167"/>
      <c r="N45" s="167"/>
    </row>
    <row r="46" spans="1:14" x14ac:dyDescent="0.35">
      <c r="A46" s="322"/>
      <c r="B46" s="168">
        <v>2004</v>
      </c>
      <c r="C46" s="169">
        <v>7570</v>
      </c>
      <c r="D46" s="170">
        <v>1884</v>
      </c>
      <c r="E46" s="171">
        <v>237</v>
      </c>
      <c r="F46" s="172"/>
      <c r="G46" s="173">
        <v>48</v>
      </c>
      <c r="H46" s="174">
        <v>2261</v>
      </c>
      <c r="I46" s="175">
        <f>SUM(C46:H46)</f>
        <v>12000</v>
      </c>
      <c r="J46" s="176">
        <v>63.083333333333336</v>
      </c>
      <c r="K46" s="177">
        <v>36.916666666666664</v>
      </c>
      <c r="M46" s="167"/>
      <c r="N46" s="167"/>
    </row>
    <row r="47" spans="1:14" x14ac:dyDescent="0.35">
      <c r="A47" s="322"/>
      <c r="B47" s="168">
        <v>2005</v>
      </c>
      <c r="C47" s="169"/>
      <c r="D47" s="170"/>
      <c r="E47" s="171"/>
      <c r="F47" s="172"/>
      <c r="G47" s="173"/>
      <c r="H47" s="174"/>
      <c r="I47" s="175"/>
      <c r="J47" s="176"/>
      <c r="K47" s="177"/>
      <c r="M47" s="167"/>
      <c r="N47" s="167"/>
    </row>
    <row r="48" spans="1:14" x14ac:dyDescent="0.35">
      <c r="A48" s="322"/>
      <c r="B48" s="168">
        <v>2006</v>
      </c>
      <c r="C48" s="169"/>
      <c r="D48" s="170"/>
      <c r="E48" s="171"/>
      <c r="F48" s="172"/>
      <c r="G48" s="173"/>
      <c r="H48" s="174"/>
      <c r="I48" s="175"/>
      <c r="J48" s="176"/>
      <c r="K48" s="177"/>
      <c r="M48" s="167"/>
      <c r="N48" s="167"/>
    </row>
    <row r="49" spans="1:14" x14ac:dyDescent="0.35">
      <c r="A49" s="322"/>
      <c r="B49" s="168">
        <v>2007</v>
      </c>
      <c r="C49" s="169">
        <v>6793</v>
      </c>
      <c r="D49" s="170">
        <v>1527</v>
      </c>
      <c r="E49" s="171">
        <v>271</v>
      </c>
      <c r="F49" s="172"/>
      <c r="G49" s="173">
        <v>54</v>
      </c>
      <c r="H49" s="174">
        <v>2085</v>
      </c>
      <c r="I49" s="175">
        <f t="shared" ref="I49:I61" si="4">SUM(C49:H49)</f>
        <v>10730</v>
      </c>
      <c r="J49" s="176">
        <v>63.30848089468779</v>
      </c>
      <c r="K49" s="177">
        <v>36.69151910531221</v>
      </c>
      <c r="M49" s="167"/>
      <c r="N49" s="167"/>
    </row>
    <row r="50" spans="1:14" x14ac:dyDescent="0.35">
      <c r="A50" s="322"/>
      <c r="B50" s="168">
        <v>2008</v>
      </c>
      <c r="C50" s="169">
        <v>6872</v>
      </c>
      <c r="D50" s="170">
        <v>1867</v>
      </c>
      <c r="E50" s="171">
        <v>273</v>
      </c>
      <c r="F50" s="172"/>
      <c r="G50" s="173">
        <v>89</v>
      </c>
      <c r="H50" s="174">
        <v>2412</v>
      </c>
      <c r="I50" s="175">
        <f t="shared" si="4"/>
        <v>11513</v>
      </c>
      <c r="J50" s="176">
        <v>59.68904716407539</v>
      </c>
      <c r="K50" s="177">
        <v>40.31095283592461</v>
      </c>
      <c r="M50" s="167"/>
      <c r="N50" s="167"/>
    </row>
    <row r="51" spans="1:14" x14ac:dyDescent="0.35">
      <c r="A51" s="322"/>
      <c r="B51" s="168">
        <v>2009</v>
      </c>
      <c r="C51" s="169">
        <v>7470</v>
      </c>
      <c r="D51" s="170">
        <v>1604</v>
      </c>
      <c r="E51" s="171">
        <v>228</v>
      </c>
      <c r="F51" s="172"/>
      <c r="G51" s="173">
        <v>114</v>
      </c>
      <c r="H51" s="174">
        <v>2678</v>
      </c>
      <c r="I51" s="175">
        <f t="shared" si="4"/>
        <v>12094</v>
      </c>
      <c r="J51" s="176">
        <v>61.766165040515965</v>
      </c>
      <c r="K51" s="177">
        <v>38.233834959484042</v>
      </c>
      <c r="M51" s="167"/>
      <c r="N51" s="167"/>
    </row>
    <row r="52" spans="1:14" x14ac:dyDescent="0.35">
      <c r="A52" s="322"/>
      <c r="B52" s="178">
        <v>2010</v>
      </c>
      <c r="C52" s="179">
        <v>7356</v>
      </c>
      <c r="D52" s="180">
        <v>1678</v>
      </c>
      <c r="E52" s="181">
        <v>315</v>
      </c>
      <c r="F52" s="182"/>
      <c r="G52" s="183">
        <v>108</v>
      </c>
      <c r="H52" s="184">
        <v>2382</v>
      </c>
      <c r="I52" s="185">
        <f t="shared" si="4"/>
        <v>11839</v>
      </c>
      <c r="J52" s="176">
        <v>62.133626150857339</v>
      </c>
      <c r="K52" s="177">
        <v>37.866373849142661</v>
      </c>
      <c r="M52" s="167"/>
      <c r="N52" s="167"/>
    </row>
    <row r="53" spans="1:14" x14ac:dyDescent="0.35">
      <c r="A53" s="323"/>
      <c r="B53" s="168">
        <v>2011</v>
      </c>
      <c r="C53" s="169">
        <v>6413</v>
      </c>
      <c r="D53" s="170">
        <v>1711.8397790055249</v>
      </c>
      <c r="E53" s="171">
        <v>354</v>
      </c>
      <c r="F53" s="172"/>
      <c r="G53" s="173">
        <v>112</v>
      </c>
      <c r="H53" s="174">
        <v>2322</v>
      </c>
      <c r="I53" s="175">
        <f t="shared" si="4"/>
        <v>10912.839779005524</v>
      </c>
      <c r="J53" s="176">
        <v>58.765638732619699</v>
      </c>
      <c r="K53" s="226">
        <v>41.234361267380301</v>
      </c>
      <c r="M53" s="167"/>
      <c r="N53" s="167"/>
    </row>
    <row r="54" spans="1:14" x14ac:dyDescent="0.35">
      <c r="A54" s="323"/>
      <c r="B54" s="190">
        <v>2012</v>
      </c>
      <c r="C54" s="191">
        <v>5548</v>
      </c>
      <c r="D54" s="227">
        <v>1481.3658536585367</v>
      </c>
      <c r="E54" s="193">
        <v>351</v>
      </c>
      <c r="F54" s="191"/>
      <c r="G54" s="227">
        <v>106</v>
      </c>
      <c r="H54" s="191">
        <v>2162</v>
      </c>
      <c r="I54" s="233">
        <f t="shared" si="4"/>
        <v>9648.3658536585372</v>
      </c>
      <c r="J54" s="176">
        <v>58</v>
      </c>
      <c r="K54" s="226">
        <v>42</v>
      </c>
      <c r="M54" s="167"/>
      <c r="N54" s="167"/>
    </row>
    <row r="55" spans="1:14" x14ac:dyDescent="0.35">
      <c r="A55" s="323"/>
      <c r="B55" s="190">
        <v>2013</v>
      </c>
      <c r="C55" s="191">
        <v>2271</v>
      </c>
      <c r="D55" s="227">
        <v>1393</v>
      </c>
      <c r="E55" s="193">
        <v>278</v>
      </c>
      <c r="F55" s="191"/>
      <c r="G55" s="194">
        <v>81</v>
      </c>
      <c r="H55" s="191">
        <v>2174</v>
      </c>
      <c r="I55" s="195">
        <f t="shared" si="4"/>
        <v>6197</v>
      </c>
      <c r="J55" s="234">
        <v>36.646764563498465</v>
      </c>
      <c r="K55" s="235">
        <v>63.353235436501535</v>
      </c>
      <c r="M55" s="167"/>
      <c r="N55" s="167"/>
    </row>
    <row r="56" spans="1:14" x14ac:dyDescent="0.35">
      <c r="A56" s="323"/>
      <c r="B56" s="196">
        <v>2014</v>
      </c>
      <c r="C56" s="197">
        <v>2153.62990111611</v>
      </c>
      <c r="D56" s="229">
        <v>1754.6439276485789</v>
      </c>
      <c r="E56" s="198">
        <v>248</v>
      </c>
      <c r="F56" s="199">
        <v>114</v>
      </c>
      <c r="G56" s="200">
        <v>92</v>
      </c>
      <c r="H56" s="199">
        <v>2499</v>
      </c>
      <c r="I56" s="201">
        <f t="shared" si="4"/>
        <v>6861.2738287646889</v>
      </c>
      <c r="J56" s="236">
        <v>31.388193429730116</v>
      </c>
      <c r="K56" s="237">
        <v>68.611806570269891</v>
      </c>
      <c r="M56" s="167"/>
      <c r="N56" s="167"/>
    </row>
    <row r="57" spans="1:14" x14ac:dyDescent="0.35">
      <c r="A57" s="323"/>
      <c r="B57" s="196">
        <v>2015</v>
      </c>
      <c r="C57" s="197">
        <v>2115.868067610545</v>
      </c>
      <c r="D57" s="229">
        <v>2076.5502958579882</v>
      </c>
      <c r="E57" s="198">
        <v>246</v>
      </c>
      <c r="F57" s="199">
        <v>196</v>
      </c>
      <c r="G57" s="200">
        <v>117</v>
      </c>
      <c r="H57" s="199">
        <v>2219</v>
      </c>
      <c r="I57" s="201">
        <f t="shared" si="4"/>
        <v>6970.4183634685332</v>
      </c>
      <c r="J57" s="236">
        <v>30.354965186876861</v>
      </c>
      <c r="K57" s="237">
        <v>69.645034813123146</v>
      </c>
      <c r="M57" s="167"/>
      <c r="N57" s="167"/>
    </row>
    <row r="58" spans="1:14" x14ac:dyDescent="0.35">
      <c r="A58" s="323"/>
      <c r="B58" s="196">
        <v>2016</v>
      </c>
      <c r="C58" s="197">
        <v>2432.0895856214838</v>
      </c>
      <c r="D58" s="229">
        <v>1110</v>
      </c>
      <c r="E58" s="198">
        <v>248</v>
      </c>
      <c r="F58" s="199">
        <v>260</v>
      </c>
      <c r="G58" s="200">
        <v>92</v>
      </c>
      <c r="H58" s="199">
        <v>2363</v>
      </c>
      <c r="I58" s="201">
        <f t="shared" si="4"/>
        <v>6505.0895856214838</v>
      </c>
      <c r="J58" s="236">
        <v>37.387487960154303</v>
      </c>
      <c r="K58" s="237">
        <v>62.612512039845704</v>
      </c>
      <c r="M58" s="167"/>
      <c r="N58" s="167"/>
    </row>
    <row r="59" spans="1:14" x14ac:dyDescent="0.35">
      <c r="A59" s="323"/>
      <c r="B59" s="196">
        <v>2017</v>
      </c>
      <c r="C59" s="197">
        <v>2253.6216407780839</v>
      </c>
      <c r="D59" s="229">
        <v>1115</v>
      </c>
      <c r="E59" s="198">
        <v>222</v>
      </c>
      <c r="F59" s="199">
        <v>299</v>
      </c>
      <c r="G59" s="200">
        <v>87</v>
      </c>
      <c r="H59" s="199">
        <v>2351</v>
      </c>
      <c r="I59" s="230">
        <f t="shared" si="4"/>
        <v>6327.6216407780839</v>
      </c>
      <c r="J59" s="236">
        <v>35.615619401999588</v>
      </c>
      <c r="K59" s="237">
        <v>64.384380598000419</v>
      </c>
      <c r="M59" s="167"/>
      <c r="N59" s="167"/>
    </row>
    <row r="60" spans="1:14" x14ac:dyDescent="0.35">
      <c r="A60" s="323"/>
      <c r="B60" s="196">
        <v>2018</v>
      </c>
      <c r="C60" s="197">
        <v>2352.484813963832</v>
      </c>
      <c r="D60" s="229">
        <v>1416.5714285714287</v>
      </c>
      <c r="E60" s="198">
        <v>257</v>
      </c>
      <c r="F60" s="199">
        <v>445</v>
      </c>
      <c r="G60" s="200">
        <v>86</v>
      </c>
      <c r="H60" s="199">
        <v>2737</v>
      </c>
      <c r="I60" s="230">
        <f t="shared" si="4"/>
        <v>7294.0562425352609</v>
      </c>
      <c r="J60" s="236">
        <v>32.252079443058392</v>
      </c>
      <c r="K60" s="237">
        <v>67.747920556941608</v>
      </c>
      <c r="M60" s="167"/>
      <c r="N60" s="167"/>
    </row>
    <row r="61" spans="1:14" ht="15" thickBot="1" x14ac:dyDescent="0.4">
      <c r="A61" s="323"/>
      <c r="B61" s="196">
        <v>2019</v>
      </c>
      <c r="C61" s="205">
        <v>1806.7789175358982</v>
      </c>
      <c r="D61" s="205">
        <v>1143.6521739130435</v>
      </c>
      <c r="E61" s="205">
        <v>235</v>
      </c>
      <c r="F61" s="205">
        <v>327</v>
      </c>
      <c r="G61" s="205">
        <v>91</v>
      </c>
      <c r="H61" s="205">
        <v>2509</v>
      </c>
      <c r="I61" s="231">
        <f t="shared" si="4"/>
        <v>6112.4310914489415</v>
      </c>
      <c r="J61" s="207">
        <f>(C61/I61)*100</f>
        <v>29.559088528024684</v>
      </c>
      <c r="K61" s="208">
        <f>(1-C61/I61)*100</f>
        <v>70.440911471975312</v>
      </c>
      <c r="M61" s="167"/>
      <c r="N61" s="167"/>
    </row>
    <row r="62" spans="1:14" ht="15" thickBot="1" x14ac:dyDescent="0.4">
      <c r="A62" s="325"/>
      <c r="B62" s="238" t="s">
        <v>120</v>
      </c>
      <c r="C62" s="239">
        <f>C61/C43</f>
        <v>0.26407175058987115</v>
      </c>
      <c r="D62" s="239">
        <f t="shared" ref="D62:I62" si="5">D61/D43</f>
        <v>0.65388917890968756</v>
      </c>
      <c r="E62" s="240">
        <f t="shared" si="5"/>
        <v>1.4596273291925466</v>
      </c>
      <c r="F62" s="239"/>
      <c r="G62" s="241">
        <f t="shared" si="5"/>
        <v>1.625</v>
      </c>
      <c r="H62" s="239">
        <f t="shared" si="5"/>
        <v>1.4063901345291481</v>
      </c>
      <c r="I62" s="242">
        <f t="shared" si="5"/>
        <v>0.57707997464585925</v>
      </c>
      <c r="J62" s="243"/>
      <c r="K62" s="244"/>
    </row>
    <row r="63" spans="1:14" ht="15" thickTop="1" x14ac:dyDescent="0.35">
      <c r="A63" s="94" t="s">
        <v>129</v>
      </c>
      <c r="B63" s="245"/>
      <c r="C63" s="246"/>
      <c r="D63" s="246"/>
      <c r="E63" s="246"/>
      <c r="F63" s="246"/>
      <c r="G63" s="246"/>
      <c r="H63" s="246"/>
      <c r="I63" s="247"/>
      <c r="J63" s="248"/>
      <c r="K63" s="248"/>
    </row>
    <row r="64" spans="1:14" s="249" customFormat="1" x14ac:dyDescent="0.35">
      <c r="A64" s="326" t="s">
        <v>130</v>
      </c>
      <c r="B64" s="276"/>
      <c r="C64" s="276"/>
      <c r="D64" s="276"/>
      <c r="E64" s="276"/>
      <c r="F64" s="276"/>
      <c r="G64" s="276"/>
      <c r="H64" s="276"/>
      <c r="I64" s="276"/>
      <c r="J64" s="276"/>
      <c r="K64" s="276"/>
    </row>
    <row r="65" spans="1:11" s="249" customFormat="1" ht="31.5" customHeight="1" x14ac:dyDescent="0.35">
      <c r="A65" s="314" t="s">
        <v>131</v>
      </c>
      <c r="B65" s="276"/>
      <c r="C65" s="276"/>
      <c r="D65" s="276"/>
      <c r="E65" s="276"/>
      <c r="F65" s="276"/>
      <c r="G65" s="276"/>
      <c r="H65" s="276"/>
      <c r="I65" s="276"/>
      <c r="J65" s="276"/>
      <c r="K65" s="276"/>
    </row>
    <row r="66" spans="1:11" s="249" customFormat="1" ht="43.5" customHeight="1" x14ac:dyDescent="0.35">
      <c r="A66" s="314" t="s">
        <v>132</v>
      </c>
      <c r="B66" s="276"/>
      <c r="C66" s="276"/>
      <c r="D66" s="276"/>
      <c r="E66" s="276"/>
      <c r="F66" s="276"/>
      <c r="G66" s="276"/>
      <c r="H66" s="276"/>
      <c r="I66" s="276"/>
      <c r="J66" s="276"/>
      <c r="K66" s="276"/>
    </row>
    <row r="67" spans="1:11" x14ac:dyDescent="0.35">
      <c r="A67" s="315" t="s">
        <v>133</v>
      </c>
      <c r="B67" s="276"/>
      <c r="C67" s="276"/>
      <c r="D67" s="276"/>
      <c r="E67" s="276"/>
      <c r="F67" s="276"/>
      <c r="G67" s="276"/>
      <c r="H67" s="276"/>
      <c r="I67" s="276"/>
      <c r="J67" s="276"/>
      <c r="K67" s="316"/>
    </row>
    <row r="68" spans="1:11" x14ac:dyDescent="0.35">
      <c r="A68" s="316"/>
      <c r="B68" s="316"/>
      <c r="C68" s="316"/>
      <c r="D68" s="316"/>
      <c r="E68" s="316"/>
      <c r="F68" s="316"/>
      <c r="G68" s="316"/>
      <c r="H68" s="316"/>
      <c r="I68" s="316"/>
      <c r="J68" s="316"/>
      <c r="K68" s="316"/>
    </row>
    <row r="69" spans="1:11" x14ac:dyDescent="0.35">
      <c r="A69" s="316"/>
      <c r="B69" s="316"/>
      <c r="C69" s="316"/>
      <c r="D69" s="316"/>
      <c r="E69" s="316"/>
      <c r="F69" s="316"/>
      <c r="G69" s="316"/>
      <c r="H69" s="316"/>
      <c r="I69" s="316"/>
      <c r="J69" s="316"/>
      <c r="K69" s="316"/>
    </row>
    <row r="70" spans="1:11" x14ac:dyDescent="0.35">
      <c r="A70" s="260"/>
      <c r="B70" s="260"/>
      <c r="C70" s="260"/>
      <c r="D70" s="260"/>
      <c r="E70" s="260"/>
      <c r="F70" s="260"/>
      <c r="G70" s="260"/>
      <c r="H70" s="260"/>
      <c r="I70" s="260"/>
      <c r="J70" s="260"/>
      <c r="K70" s="260"/>
    </row>
    <row r="71" spans="1:11" x14ac:dyDescent="0.35">
      <c r="B71" s="250"/>
      <c r="D71" s="251"/>
      <c r="E71" s="251"/>
      <c r="F71" s="251"/>
      <c r="G71" s="252"/>
      <c r="H71" s="251"/>
      <c r="I71" s="252"/>
    </row>
    <row r="72" spans="1:11" x14ac:dyDescent="0.35">
      <c r="B72" s="250"/>
      <c r="D72" s="251"/>
      <c r="E72" s="251"/>
      <c r="F72" s="251"/>
      <c r="G72" s="252"/>
      <c r="H72" s="251"/>
      <c r="I72" s="252"/>
    </row>
    <row r="73" spans="1:11" x14ac:dyDescent="0.35">
      <c r="B73" s="250"/>
      <c r="D73" s="251"/>
      <c r="E73" s="251"/>
      <c r="F73" s="251"/>
      <c r="G73" s="252"/>
      <c r="H73" s="251"/>
      <c r="I73" s="251"/>
    </row>
    <row r="74" spans="1:11" x14ac:dyDescent="0.35">
      <c r="B74" s="250"/>
      <c r="D74" s="251"/>
      <c r="E74" s="251"/>
      <c r="F74" s="251"/>
      <c r="G74" s="251"/>
      <c r="H74" s="251"/>
      <c r="I74" s="251"/>
    </row>
    <row r="75" spans="1:11" x14ac:dyDescent="0.35">
      <c r="B75" s="250"/>
      <c r="D75" s="251"/>
      <c r="E75" s="251"/>
      <c r="F75" s="251"/>
      <c r="G75" s="252"/>
      <c r="H75" s="251"/>
      <c r="I75" s="252"/>
    </row>
    <row r="76" spans="1:11" x14ac:dyDescent="0.35">
      <c r="B76" s="250"/>
      <c r="D76" s="251"/>
      <c r="E76" s="251"/>
      <c r="F76" s="251"/>
      <c r="G76" s="252"/>
      <c r="H76" s="251"/>
      <c r="I76" s="252"/>
    </row>
    <row r="77" spans="1:11" x14ac:dyDescent="0.35">
      <c r="B77" s="250"/>
      <c r="D77" s="251"/>
      <c r="E77" s="251"/>
      <c r="F77" s="251"/>
      <c r="G77" s="252"/>
      <c r="H77" s="251"/>
      <c r="I77" s="252"/>
    </row>
    <row r="78" spans="1:11" x14ac:dyDescent="0.35">
      <c r="B78" s="250"/>
      <c r="D78" s="251"/>
      <c r="E78" s="251"/>
      <c r="F78" s="251"/>
      <c r="G78" s="252"/>
      <c r="H78" s="251"/>
      <c r="I78" s="252"/>
    </row>
    <row r="79" spans="1:11" x14ac:dyDescent="0.35">
      <c r="B79" s="250"/>
      <c r="D79" s="251"/>
      <c r="E79" s="251"/>
      <c r="F79" s="251"/>
      <c r="G79" s="252"/>
      <c r="H79" s="251"/>
      <c r="I79" s="251"/>
    </row>
    <row r="80" spans="1:11" x14ac:dyDescent="0.35">
      <c r="B80" s="250"/>
      <c r="D80" s="251"/>
      <c r="E80" s="251"/>
      <c r="F80" s="251"/>
      <c r="G80" s="251"/>
      <c r="H80" s="251"/>
      <c r="I80" s="251"/>
    </row>
    <row r="81" spans="2:11" x14ac:dyDescent="0.35">
      <c r="B81" s="250"/>
      <c r="D81" s="251"/>
      <c r="E81" s="251"/>
      <c r="F81" s="251"/>
      <c r="G81" s="252"/>
      <c r="H81" s="251"/>
      <c r="I81" s="252"/>
    </row>
    <row r="82" spans="2:11" x14ac:dyDescent="0.35">
      <c r="B82" s="250"/>
      <c r="D82" s="251"/>
      <c r="E82" s="251"/>
      <c r="F82" s="251"/>
      <c r="G82" s="252"/>
      <c r="H82" s="251"/>
      <c r="I82" s="252"/>
    </row>
    <row r="91" spans="2:11" x14ac:dyDescent="0.35">
      <c r="B91" s="67"/>
      <c r="C91" s="253"/>
      <c r="D91" s="253"/>
      <c r="E91" s="253"/>
      <c r="F91" s="253"/>
      <c r="G91" s="253"/>
      <c r="H91" s="253"/>
      <c r="I91" s="253"/>
      <c r="J91" s="253"/>
      <c r="K91" s="253"/>
    </row>
    <row r="92" spans="2:11" x14ac:dyDescent="0.35">
      <c r="B92" s="67"/>
      <c r="C92" s="253"/>
      <c r="D92" s="253"/>
      <c r="E92" s="253"/>
      <c r="F92" s="253"/>
      <c r="G92" s="253"/>
      <c r="H92" s="253"/>
      <c r="I92" s="253"/>
      <c r="J92" s="253"/>
      <c r="K92" s="253"/>
    </row>
    <row r="93" spans="2:11" x14ac:dyDescent="0.35">
      <c r="B93" s="67"/>
      <c r="C93" s="253"/>
      <c r="D93" s="253"/>
      <c r="E93" s="253"/>
      <c r="F93" s="253"/>
      <c r="G93" s="253"/>
      <c r="H93" s="253"/>
      <c r="I93" s="253"/>
      <c r="J93" s="253"/>
      <c r="K93" s="253"/>
    </row>
    <row r="94" spans="2:11" x14ac:dyDescent="0.35">
      <c r="B94" s="67"/>
    </row>
    <row r="95" spans="2:11" x14ac:dyDescent="0.35">
      <c r="B95" s="67"/>
    </row>
    <row r="96" spans="2:11" x14ac:dyDescent="0.35">
      <c r="B96" s="67"/>
    </row>
    <row r="97" spans="2:2" x14ac:dyDescent="0.35">
      <c r="B97" s="67"/>
    </row>
    <row r="98" spans="2:2" x14ac:dyDescent="0.35">
      <c r="B98" s="67"/>
    </row>
  </sheetData>
  <mergeCells count="8">
    <mergeCell ref="A66:K66"/>
    <mergeCell ref="A67:K70"/>
    <mergeCell ref="A1:K1"/>
    <mergeCell ref="A3:A22"/>
    <mergeCell ref="A23:A42"/>
    <mergeCell ref="A43:A62"/>
    <mergeCell ref="A64:K64"/>
    <mergeCell ref="A65:K65"/>
  </mergeCells>
  <pageMargins left="0.70866141732283472" right="0.70866141732283472" top="0.74803149606299213" bottom="0.74803149606299213" header="0.31496062992125984" footer="0.31496062992125984"/>
  <pageSetup paperSize="9" scale="45" orientation="landscape" r:id="rId1"/>
  <headerFooter>
    <oddHeader>&amp;C&amp;"Calibri,Regular"&amp;13&amp;K01+000SRAD Report 2045 Transport Statistics Tameside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74C8-B637-429A-90CE-2EB503DB84AC}">
  <sheetPr>
    <pageSetUpPr fitToPage="1"/>
  </sheetPr>
  <dimension ref="A3:A6"/>
  <sheetViews>
    <sheetView zoomScaleNormal="100" zoomScalePageLayoutView="50" workbookViewId="0">
      <selection sqref="A1:K1"/>
    </sheetView>
  </sheetViews>
  <sheetFormatPr defaultColWidth="9.1796875" defaultRowHeight="12.5" x14ac:dyDescent="0.25"/>
  <cols>
    <col min="1" max="16384" width="9.1796875" style="4"/>
  </cols>
  <sheetData>
    <row r="3" spans="1:1" ht="14.5" x14ac:dyDescent="0.35">
      <c r="A3" s="3"/>
    </row>
    <row r="5" spans="1:1" ht="26.25" customHeight="1" x14ac:dyDescent="0.25"/>
    <row r="6" spans="1:1" ht="26.25" customHeight="1" x14ac:dyDescent="0.25"/>
  </sheetData>
  <pageMargins left="0.70866141732283472" right="0.70866141732283472" top="0.74803149606299213" bottom="0.74803149606299213" header="0.31496062992125984" footer="0.31496062992125984"/>
  <pageSetup paperSize="9" scale="81" orientation="landscape" r:id="rId1"/>
  <headerFooter>
    <oddHeader>&amp;C&amp;"-,Regular"&amp;13SRAD Report 2045 Transport Statistics Tameside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8F7E-4BA1-47A6-AA42-78998DAB31F5}">
  <sheetPr>
    <pageSetUpPr fitToPage="1"/>
  </sheetPr>
  <dimension ref="A1:S44"/>
  <sheetViews>
    <sheetView zoomScale="90" zoomScaleNormal="90" workbookViewId="0">
      <selection sqref="A1:N1"/>
    </sheetView>
  </sheetViews>
  <sheetFormatPr defaultColWidth="9.1796875" defaultRowHeight="14.5" x14ac:dyDescent="0.35"/>
  <cols>
    <col min="1" max="1" width="7.1796875" style="35"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63" t="s">
        <v>5</v>
      </c>
      <c r="B1" s="264"/>
      <c r="C1" s="264"/>
      <c r="D1" s="264"/>
      <c r="E1" s="264"/>
      <c r="F1" s="264"/>
      <c r="G1" s="264"/>
      <c r="H1" s="264"/>
      <c r="I1" s="264"/>
      <c r="J1" s="264"/>
      <c r="K1" s="264"/>
      <c r="L1" s="264"/>
      <c r="M1" s="264"/>
      <c r="N1" s="265"/>
    </row>
    <row r="2" spans="1:14" x14ac:dyDescent="0.35">
      <c r="A2" s="6" t="s">
        <v>6</v>
      </c>
      <c r="B2" s="7" t="s">
        <v>7</v>
      </c>
      <c r="C2" s="8" t="s">
        <v>8</v>
      </c>
      <c r="D2" s="8" t="s">
        <v>9</v>
      </c>
      <c r="E2" s="8" t="s">
        <v>10</v>
      </c>
      <c r="F2" s="8" t="s">
        <v>11</v>
      </c>
      <c r="G2" s="9" t="s">
        <v>12</v>
      </c>
      <c r="H2" s="9" t="s">
        <v>13</v>
      </c>
      <c r="I2" s="9" t="s">
        <v>14</v>
      </c>
      <c r="J2" s="9" t="s">
        <v>15</v>
      </c>
      <c r="K2" s="9" t="s">
        <v>16</v>
      </c>
      <c r="L2" s="9" t="s">
        <v>17</v>
      </c>
      <c r="M2" s="9" t="s">
        <v>18</v>
      </c>
      <c r="N2" s="10" t="s">
        <v>19</v>
      </c>
    </row>
    <row r="3" spans="1:14" x14ac:dyDescent="0.35">
      <c r="A3" s="6">
        <v>85806</v>
      </c>
      <c r="B3" s="7" t="s">
        <v>20</v>
      </c>
      <c r="C3" s="11">
        <v>540</v>
      </c>
      <c r="D3" s="11">
        <v>54</v>
      </c>
      <c r="E3" s="11">
        <v>7</v>
      </c>
      <c r="F3" s="12" t="s">
        <v>21</v>
      </c>
      <c r="G3" s="11">
        <v>4</v>
      </c>
      <c r="H3" s="13">
        <v>1.2914285714285714</v>
      </c>
      <c r="I3" s="11">
        <v>697.37142857142851</v>
      </c>
      <c r="J3" s="7">
        <v>5</v>
      </c>
      <c r="K3" s="11">
        <v>0</v>
      </c>
      <c r="L3" s="7">
        <v>193</v>
      </c>
      <c r="M3" s="7"/>
      <c r="N3" s="14">
        <f>SUM(I3:M3)</f>
        <v>895.37142857142851</v>
      </c>
    </row>
    <row r="4" spans="1:14" x14ac:dyDescent="0.35">
      <c r="A4" s="6">
        <v>85807</v>
      </c>
      <c r="B4" s="7" t="s">
        <v>22</v>
      </c>
      <c r="C4" s="11">
        <v>393</v>
      </c>
      <c r="D4" s="11">
        <v>40</v>
      </c>
      <c r="E4" s="11">
        <v>10</v>
      </c>
      <c r="F4" s="11">
        <v>4</v>
      </c>
      <c r="G4" s="11">
        <v>1</v>
      </c>
      <c r="H4" s="15">
        <v>1.2377260981912144</v>
      </c>
      <c r="I4" s="11">
        <v>486.42635658914725</v>
      </c>
      <c r="J4" s="7">
        <v>4</v>
      </c>
      <c r="K4" s="11">
        <v>40.648148148148145</v>
      </c>
      <c r="L4" s="7">
        <v>74</v>
      </c>
      <c r="M4" s="7"/>
      <c r="N4" s="14">
        <f t="shared" ref="N4:N25" si="0">SUM(I4:M4)</f>
        <v>605.07450473729534</v>
      </c>
    </row>
    <row r="5" spans="1:14" x14ac:dyDescent="0.35">
      <c r="A5" s="6">
        <v>85810</v>
      </c>
      <c r="B5" s="7" t="s">
        <v>23</v>
      </c>
      <c r="C5" s="11">
        <v>240</v>
      </c>
      <c r="D5" s="11">
        <v>47</v>
      </c>
      <c r="E5" s="11">
        <v>12</v>
      </c>
      <c r="F5" s="11">
        <v>18</v>
      </c>
      <c r="G5" s="11">
        <v>0</v>
      </c>
      <c r="H5" s="15">
        <v>1.2489270386266094</v>
      </c>
      <c r="I5" s="11">
        <v>299.74248927038627</v>
      </c>
      <c r="J5" s="7">
        <v>9</v>
      </c>
      <c r="K5" s="11">
        <v>182.91666666666666</v>
      </c>
      <c r="L5" s="7">
        <v>132</v>
      </c>
      <c r="M5" s="7"/>
      <c r="N5" s="14">
        <f t="shared" si="0"/>
        <v>623.6591559370529</v>
      </c>
    </row>
    <row r="6" spans="1:14" x14ac:dyDescent="0.35">
      <c r="A6" s="6">
        <v>85811</v>
      </c>
      <c r="B6" s="7" t="s">
        <v>24</v>
      </c>
      <c r="C6" s="11">
        <v>11</v>
      </c>
      <c r="D6" s="11">
        <v>3</v>
      </c>
      <c r="E6" s="11">
        <v>0</v>
      </c>
      <c r="F6" s="11">
        <v>0</v>
      </c>
      <c r="G6" s="11">
        <v>0</v>
      </c>
      <c r="H6" s="16">
        <v>1.294674809211906</v>
      </c>
      <c r="I6" s="11">
        <v>14.241422901330967</v>
      </c>
      <c r="J6" s="7">
        <v>0</v>
      </c>
      <c r="K6" s="11">
        <v>0</v>
      </c>
      <c r="L6" s="7">
        <v>18</v>
      </c>
      <c r="M6" s="7"/>
      <c r="N6" s="14">
        <f t="shared" si="0"/>
        <v>32.241422901330964</v>
      </c>
    </row>
    <row r="7" spans="1:14" x14ac:dyDescent="0.35">
      <c r="A7" s="6">
        <v>85812</v>
      </c>
      <c r="B7" s="7" t="s">
        <v>25</v>
      </c>
      <c r="C7" s="11">
        <v>66</v>
      </c>
      <c r="D7" s="11">
        <v>14</v>
      </c>
      <c r="E7" s="11">
        <v>5</v>
      </c>
      <c r="F7" s="11">
        <v>46</v>
      </c>
      <c r="G7" s="11">
        <v>0</v>
      </c>
      <c r="H7" s="15">
        <v>1.4426229508196722</v>
      </c>
      <c r="I7" s="11">
        <v>95.21311475409837</v>
      </c>
      <c r="J7" s="7">
        <v>0</v>
      </c>
      <c r="K7" s="11">
        <v>467.4537037037037</v>
      </c>
      <c r="L7" s="7">
        <v>128</v>
      </c>
      <c r="M7" s="7"/>
      <c r="N7" s="14">
        <f t="shared" si="0"/>
        <v>690.66681845780204</v>
      </c>
    </row>
    <row r="8" spans="1:14" x14ac:dyDescent="0.35">
      <c r="A8" s="6">
        <v>85813</v>
      </c>
      <c r="B8" s="7" t="s">
        <v>26</v>
      </c>
      <c r="C8" s="11">
        <v>36</v>
      </c>
      <c r="D8" s="11">
        <v>9</v>
      </c>
      <c r="E8" s="11">
        <v>6</v>
      </c>
      <c r="F8" s="11">
        <v>0</v>
      </c>
      <c r="G8" s="11">
        <v>0</v>
      </c>
      <c r="H8" s="16">
        <v>1.294674809211906</v>
      </c>
      <c r="I8" s="11">
        <v>46.608293131628614</v>
      </c>
      <c r="J8" s="7">
        <v>4</v>
      </c>
      <c r="K8" s="11">
        <v>0</v>
      </c>
      <c r="L8" s="7">
        <v>288</v>
      </c>
      <c r="M8" s="7"/>
      <c r="N8" s="14">
        <f t="shared" si="0"/>
        <v>338.60829313162861</v>
      </c>
    </row>
    <row r="9" spans="1:14" x14ac:dyDescent="0.35">
      <c r="A9" s="6">
        <v>85815</v>
      </c>
      <c r="B9" s="7" t="s">
        <v>27</v>
      </c>
      <c r="C9" s="11" t="s">
        <v>28</v>
      </c>
      <c r="D9" s="11" t="s">
        <v>28</v>
      </c>
      <c r="E9" s="11" t="s">
        <v>28</v>
      </c>
      <c r="F9" s="11" t="s">
        <v>28</v>
      </c>
      <c r="G9" s="11" t="s">
        <v>28</v>
      </c>
      <c r="H9" s="15"/>
      <c r="I9" s="11"/>
      <c r="J9" s="17"/>
      <c r="K9" s="11" t="s">
        <v>28</v>
      </c>
      <c r="L9" s="7" t="s">
        <v>28</v>
      </c>
      <c r="M9" s="7">
        <v>68</v>
      </c>
      <c r="N9" s="14">
        <f>SUM(I9:M9)</f>
        <v>68</v>
      </c>
    </row>
    <row r="10" spans="1:14" x14ac:dyDescent="0.35">
      <c r="A10" s="6">
        <v>85822</v>
      </c>
      <c r="B10" s="7" t="s">
        <v>29</v>
      </c>
      <c r="C10" s="11" t="s">
        <v>28</v>
      </c>
      <c r="D10" s="11" t="s">
        <v>28</v>
      </c>
      <c r="E10" s="11" t="s">
        <v>28</v>
      </c>
      <c r="F10" s="11" t="s">
        <v>28</v>
      </c>
      <c r="G10" s="11" t="s">
        <v>28</v>
      </c>
      <c r="H10" s="15"/>
      <c r="I10" s="11"/>
      <c r="J10" s="11">
        <v>7</v>
      </c>
      <c r="K10" s="11" t="s">
        <v>28</v>
      </c>
      <c r="L10" s="11">
        <v>212</v>
      </c>
      <c r="M10" s="11"/>
      <c r="N10" s="14">
        <f t="shared" si="0"/>
        <v>219</v>
      </c>
    </row>
    <row r="11" spans="1:14" x14ac:dyDescent="0.35">
      <c r="A11" s="6">
        <v>85823</v>
      </c>
      <c r="B11" s="7" t="s">
        <v>30</v>
      </c>
      <c r="C11" s="11" t="s">
        <v>28</v>
      </c>
      <c r="D11" s="11" t="s">
        <v>28</v>
      </c>
      <c r="E11" s="11" t="s">
        <v>28</v>
      </c>
      <c r="F11" s="11" t="s">
        <v>28</v>
      </c>
      <c r="G11" s="11" t="s">
        <v>28</v>
      </c>
      <c r="H11" s="15"/>
      <c r="I11" s="11"/>
      <c r="J11" s="11">
        <v>2</v>
      </c>
      <c r="K11" s="11" t="s">
        <v>28</v>
      </c>
      <c r="L11" s="11">
        <v>23</v>
      </c>
      <c r="M11" s="11"/>
      <c r="N11" s="14">
        <f t="shared" si="0"/>
        <v>25</v>
      </c>
    </row>
    <row r="12" spans="1:14" x14ac:dyDescent="0.35">
      <c r="A12" s="6">
        <v>85824</v>
      </c>
      <c r="B12" s="7" t="s">
        <v>22</v>
      </c>
      <c r="C12" s="11" t="s">
        <v>28</v>
      </c>
      <c r="D12" s="11" t="s">
        <v>28</v>
      </c>
      <c r="E12" s="11" t="s">
        <v>28</v>
      </c>
      <c r="F12" s="11" t="s">
        <v>28</v>
      </c>
      <c r="G12" s="11" t="s">
        <v>28</v>
      </c>
      <c r="H12" s="15"/>
      <c r="I12" s="11"/>
      <c r="J12" s="11">
        <v>5</v>
      </c>
      <c r="K12" s="11" t="s">
        <v>28</v>
      </c>
      <c r="L12" s="11">
        <v>46</v>
      </c>
      <c r="M12" s="11"/>
      <c r="N12" s="14">
        <f t="shared" si="0"/>
        <v>51</v>
      </c>
    </row>
    <row r="13" spans="1:14" ht="15" customHeight="1" x14ac:dyDescent="0.35">
      <c r="A13" s="6">
        <v>85825</v>
      </c>
      <c r="B13" s="7" t="s">
        <v>31</v>
      </c>
      <c r="C13" s="266" t="s">
        <v>32</v>
      </c>
      <c r="D13" s="267"/>
      <c r="E13" s="267"/>
      <c r="F13" s="267"/>
      <c r="G13" s="267"/>
      <c r="H13" s="268"/>
      <c r="I13" s="268"/>
      <c r="J13" s="268"/>
      <c r="K13" s="269"/>
      <c r="L13" s="11">
        <v>16</v>
      </c>
      <c r="M13" s="11"/>
      <c r="N13" s="14">
        <f t="shared" si="0"/>
        <v>16</v>
      </c>
    </row>
    <row r="14" spans="1:14" ht="15" customHeight="1" x14ac:dyDescent="0.35">
      <c r="A14" s="6">
        <v>85826</v>
      </c>
      <c r="B14" s="7" t="s">
        <v>33</v>
      </c>
      <c r="C14" s="11">
        <v>10</v>
      </c>
      <c r="D14" s="11">
        <v>0</v>
      </c>
      <c r="E14" s="11">
        <v>0</v>
      </c>
      <c r="F14" s="11">
        <v>1</v>
      </c>
      <c r="G14" s="11">
        <v>0</v>
      </c>
      <c r="H14" s="16">
        <v>1.294674809211906</v>
      </c>
      <c r="I14" s="11">
        <v>12.94674809211906</v>
      </c>
      <c r="J14" s="11">
        <v>0</v>
      </c>
      <c r="K14" s="11">
        <v>10.162037037037036</v>
      </c>
      <c r="L14" s="11">
        <v>7</v>
      </c>
      <c r="M14" s="11"/>
      <c r="N14" s="14">
        <f t="shared" si="0"/>
        <v>30.108785129156097</v>
      </c>
    </row>
    <row r="15" spans="1:14" x14ac:dyDescent="0.35">
      <c r="A15" s="6">
        <v>85827</v>
      </c>
      <c r="B15" s="7" t="s">
        <v>34</v>
      </c>
      <c r="C15" s="11" t="s">
        <v>28</v>
      </c>
      <c r="D15" s="11" t="s">
        <v>28</v>
      </c>
      <c r="E15" s="11" t="s">
        <v>28</v>
      </c>
      <c r="F15" s="11" t="s">
        <v>28</v>
      </c>
      <c r="G15" s="11" t="s">
        <v>28</v>
      </c>
      <c r="H15" s="15"/>
      <c r="I15" s="11"/>
      <c r="J15" s="11">
        <v>0</v>
      </c>
      <c r="K15" s="11" t="s">
        <v>28</v>
      </c>
      <c r="L15" s="11">
        <v>1</v>
      </c>
      <c r="M15" s="11"/>
      <c r="N15" s="14">
        <f t="shared" si="0"/>
        <v>1</v>
      </c>
    </row>
    <row r="16" spans="1:14" x14ac:dyDescent="0.35">
      <c r="A16" s="6">
        <v>85835</v>
      </c>
      <c r="B16" s="7" t="s">
        <v>35</v>
      </c>
      <c r="C16" s="11" t="s">
        <v>28</v>
      </c>
      <c r="D16" s="11" t="s">
        <v>28</v>
      </c>
      <c r="E16" s="11" t="s">
        <v>28</v>
      </c>
      <c r="F16" s="11" t="s">
        <v>28</v>
      </c>
      <c r="G16" s="11" t="s">
        <v>28</v>
      </c>
      <c r="H16" s="15"/>
      <c r="I16" s="11"/>
      <c r="J16" s="17">
        <v>0</v>
      </c>
      <c r="K16" s="11" t="s">
        <v>28</v>
      </c>
      <c r="L16" s="11" t="s">
        <v>28</v>
      </c>
      <c r="M16" s="11">
        <v>197</v>
      </c>
      <c r="N16" s="14">
        <f t="shared" si="0"/>
        <v>197</v>
      </c>
    </row>
    <row r="17" spans="1:19" x14ac:dyDescent="0.35">
      <c r="A17" s="6">
        <v>85836</v>
      </c>
      <c r="B17" s="7" t="s">
        <v>36</v>
      </c>
      <c r="C17" s="11">
        <v>1</v>
      </c>
      <c r="D17" s="11">
        <v>1</v>
      </c>
      <c r="E17" s="11">
        <v>0</v>
      </c>
      <c r="F17" s="11">
        <v>80</v>
      </c>
      <c r="G17" s="18">
        <v>0</v>
      </c>
      <c r="H17" s="16">
        <v>1.294674809211906</v>
      </c>
      <c r="I17" s="11">
        <v>1.294674809211906</v>
      </c>
      <c r="J17" s="11">
        <v>2</v>
      </c>
      <c r="K17" s="11">
        <v>975.55555555555543</v>
      </c>
      <c r="L17" s="11">
        <v>71</v>
      </c>
      <c r="M17" s="11"/>
      <c r="N17" s="14">
        <f t="shared" si="0"/>
        <v>1049.8502303647674</v>
      </c>
    </row>
    <row r="18" spans="1:19" x14ac:dyDescent="0.35">
      <c r="A18" s="6">
        <v>85837</v>
      </c>
      <c r="B18" s="7" t="s">
        <v>37</v>
      </c>
      <c r="C18" s="11" t="s">
        <v>28</v>
      </c>
      <c r="D18" s="11" t="s">
        <v>28</v>
      </c>
      <c r="E18" s="11" t="s">
        <v>28</v>
      </c>
      <c r="F18" s="11" t="s">
        <v>28</v>
      </c>
      <c r="G18" s="11" t="s">
        <v>28</v>
      </c>
      <c r="H18" s="15"/>
      <c r="I18" s="11"/>
      <c r="J18" s="11">
        <v>0</v>
      </c>
      <c r="K18" s="11" t="s">
        <v>28</v>
      </c>
      <c r="L18" s="11">
        <v>234</v>
      </c>
      <c r="M18" s="11"/>
      <c r="N18" s="14">
        <f t="shared" si="0"/>
        <v>234</v>
      </c>
    </row>
    <row r="19" spans="1:19" x14ac:dyDescent="0.35">
      <c r="A19" s="6">
        <v>85838</v>
      </c>
      <c r="B19" s="7" t="s">
        <v>38</v>
      </c>
      <c r="C19" s="11">
        <v>173</v>
      </c>
      <c r="D19" s="11">
        <v>6</v>
      </c>
      <c r="E19" s="11">
        <v>5</v>
      </c>
      <c r="F19" s="11">
        <v>0</v>
      </c>
      <c r="G19" s="11">
        <v>0</v>
      </c>
      <c r="H19" s="270" t="s">
        <v>39</v>
      </c>
      <c r="I19" s="271"/>
      <c r="J19" s="11">
        <v>4</v>
      </c>
      <c r="K19" s="11">
        <v>0</v>
      </c>
      <c r="L19" s="11">
        <v>307</v>
      </c>
      <c r="M19" s="11"/>
      <c r="N19" s="14">
        <f t="shared" si="0"/>
        <v>311</v>
      </c>
    </row>
    <row r="20" spans="1:19" x14ac:dyDescent="0.35">
      <c r="A20" s="6">
        <v>85839</v>
      </c>
      <c r="B20" s="7" t="s">
        <v>40</v>
      </c>
      <c r="C20" s="11"/>
      <c r="D20" s="11"/>
      <c r="E20" s="11"/>
      <c r="F20" s="11"/>
      <c r="G20" s="11"/>
      <c r="H20" s="19"/>
      <c r="I20" s="11"/>
      <c r="J20" s="7">
        <v>5</v>
      </c>
      <c r="K20" s="11" t="s">
        <v>28</v>
      </c>
      <c r="L20" s="7">
        <v>763</v>
      </c>
      <c r="M20" s="7"/>
      <c r="N20" s="14">
        <f t="shared" si="0"/>
        <v>768</v>
      </c>
    </row>
    <row r="21" spans="1:19" x14ac:dyDescent="0.35">
      <c r="A21" s="6">
        <v>85840</v>
      </c>
      <c r="B21" s="7" t="s">
        <v>41</v>
      </c>
      <c r="C21" s="11">
        <v>27</v>
      </c>
      <c r="D21" s="11">
        <v>3</v>
      </c>
      <c r="E21" s="11">
        <v>0</v>
      </c>
      <c r="F21" s="11">
        <v>4</v>
      </c>
      <c r="G21" s="11">
        <v>0</v>
      </c>
      <c r="H21" s="20">
        <v>1.294674809211906</v>
      </c>
      <c r="I21" s="11">
        <v>34.95621984872146</v>
      </c>
      <c r="J21" s="7">
        <v>1</v>
      </c>
      <c r="K21" s="11">
        <v>40.648148148148145</v>
      </c>
      <c r="L21" s="7">
        <v>21</v>
      </c>
      <c r="M21" s="7"/>
      <c r="N21" s="14">
        <f t="shared" si="0"/>
        <v>97.604367996869598</v>
      </c>
    </row>
    <row r="22" spans="1:19" x14ac:dyDescent="0.35">
      <c r="A22" s="6">
        <v>85841</v>
      </c>
      <c r="B22" s="7" t="s">
        <v>42</v>
      </c>
      <c r="C22" s="11">
        <v>325</v>
      </c>
      <c r="D22" s="11">
        <v>24</v>
      </c>
      <c r="E22" s="11">
        <v>9</v>
      </c>
      <c r="F22" s="12" t="s">
        <v>43</v>
      </c>
      <c r="G22" s="11">
        <v>1</v>
      </c>
      <c r="H22" s="13">
        <v>1.3726708074534162</v>
      </c>
      <c r="I22" s="11">
        <v>446.11801242236027</v>
      </c>
      <c r="J22" s="7">
        <v>9</v>
      </c>
      <c r="K22" s="11">
        <v>0</v>
      </c>
      <c r="L22" s="7">
        <v>295</v>
      </c>
      <c r="M22" s="7"/>
      <c r="N22" s="14">
        <f t="shared" si="0"/>
        <v>750.11801242236027</v>
      </c>
    </row>
    <row r="23" spans="1:19" x14ac:dyDescent="0.35">
      <c r="A23" s="6">
        <v>85842</v>
      </c>
      <c r="B23" s="7" t="s">
        <v>44</v>
      </c>
      <c r="C23" s="11" t="s">
        <v>28</v>
      </c>
      <c r="D23" s="11" t="s">
        <v>28</v>
      </c>
      <c r="E23" s="11" t="s">
        <v>28</v>
      </c>
      <c r="F23" s="11" t="s">
        <v>28</v>
      </c>
      <c r="G23" s="11" t="s">
        <v>28</v>
      </c>
      <c r="H23" s="13"/>
      <c r="I23" s="11"/>
      <c r="J23" s="17">
        <v>0</v>
      </c>
      <c r="K23" s="11">
        <v>203.24074074074073</v>
      </c>
      <c r="L23" s="7" t="s">
        <v>28</v>
      </c>
      <c r="M23" s="7"/>
      <c r="N23" s="14">
        <f t="shared" si="0"/>
        <v>203.24074074074073</v>
      </c>
    </row>
    <row r="24" spans="1:19" x14ac:dyDescent="0.35">
      <c r="A24" s="6">
        <v>85843</v>
      </c>
      <c r="B24" s="7" t="s">
        <v>45</v>
      </c>
      <c r="C24" s="11" t="s">
        <v>28</v>
      </c>
      <c r="D24" s="11" t="s">
        <v>28</v>
      </c>
      <c r="E24" s="11" t="s">
        <v>28</v>
      </c>
      <c r="F24" s="11" t="s">
        <v>28</v>
      </c>
      <c r="G24" s="11" t="s">
        <v>28</v>
      </c>
      <c r="H24" s="13"/>
      <c r="I24" s="11"/>
      <c r="J24" s="17">
        <v>0</v>
      </c>
      <c r="K24" s="11">
        <v>365.83333333333331</v>
      </c>
      <c r="L24" s="7" t="s">
        <v>28</v>
      </c>
      <c r="M24" s="7"/>
      <c r="N24" s="14">
        <f t="shared" si="0"/>
        <v>365.83333333333331</v>
      </c>
    </row>
    <row r="25" spans="1:19" x14ac:dyDescent="0.35">
      <c r="A25" s="6">
        <v>85844</v>
      </c>
      <c r="B25" s="7" t="s">
        <v>31</v>
      </c>
      <c r="C25" s="11" t="s">
        <v>28</v>
      </c>
      <c r="D25" s="11" t="s">
        <v>28</v>
      </c>
      <c r="E25" s="11" t="s">
        <v>28</v>
      </c>
      <c r="F25" s="11" t="s">
        <v>28</v>
      </c>
      <c r="G25" s="11" t="s">
        <v>28</v>
      </c>
      <c r="H25" s="13"/>
      <c r="I25" s="11"/>
      <c r="J25" s="7">
        <v>2</v>
      </c>
      <c r="K25" s="11" t="s">
        <v>28</v>
      </c>
      <c r="L25" s="7">
        <v>62</v>
      </c>
      <c r="M25" s="7"/>
      <c r="N25" s="14">
        <f t="shared" si="0"/>
        <v>64</v>
      </c>
    </row>
    <row r="26" spans="1:19" x14ac:dyDescent="0.35">
      <c r="A26" s="6"/>
      <c r="B26" s="21" t="s">
        <v>46</v>
      </c>
      <c r="C26" s="22">
        <f t="shared" ref="C26:N26" si="1">SUM(C3:C25)</f>
        <v>1822</v>
      </c>
      <c r="D26" s="22">
        <f t="shared" si="1"/>
        <v>201</v>
      </c>
      <c r="E26" s="22">
        <f t="shared" si="1"/>
        <v>54</v>
      </c>
      <c r="F26" s="22">
        <f t="shared" si="1"/>
        <v>153</v>
      </c>
      <c r="G26" s="22">
        <f t="shared" si="1"/>
        <v>6</v>
      </c>
      <c r="H26" s="22"/>
      <c r="I26" s="22">
        <f t="shared" si="1"/>
        <v>2134.9187603904329</v>
      </c>
      <c r="J26" s="22">
        <f t="shared" si="1"/>
        <v>59</v>
      </c>
      <c r="K26" s="22">
        <f t="shared" si="1"/>
        <v>2286.458333333333</v>
      </c>
      <c r="L26" s="22">
        <f t="shared" si="1"/>
        <v>2891</v>
      </c>
      <c r="M26" s="22">
        <f t="shared" si="1"/>
        <v>265</v>
      </c>
      <c r="N26" s="23">
        <f t="shared" si="1"/>
        <v>7636.3770937237659</v>
      </c>
    </row>
    <row r="27" spans="1:19" ht="15" thickBot="1" x14ac:dyDescent="0.4">
      <c r="A27" s="24"/>
      <c r="B27" s="25"/>
      <c r="C27" s="272" t="s">
        <v>47</v>
      </c>
      <c r="D27" s="273"/>
      <c r="E27" s="273"/>
      <c r="F27" s="273"/>
      <c r="G27" s="274"/>
      <c r="H27" s="26">
        <v>1.294674809211906</v>
      </c>
      <c r="I27" s="27">
        <f>I26/$N$26</f>
        <v>0.27957220213039158</v>
      </c>
      <c r="J27" s="27">
        <f t="shared" ref="J27:N27" si="2">J26/$N$26</f>
        <v>7.7261768605548951E-3</v>
      </c>
      <c r="K27" s="27">
        <f t="shared" si="2"/>
        <v>0.29941663504445609</v>
      </c>
      <c r="L27" s="27">
        <f t="shared" si="2"/>
        <v>0.37858266616718989</v>
      </c>
      <c r="M27" s="27">
        <f t="shared" si="2"/>
        <v>3.470231979740758E-2</v>
      </c>
      <c r="N27" s="28">
        <f t="shared" si="2"/>
        <v>1</v>
      </c>
      <c r="P27" s="29"/>
    </row>
    <row r="28" spans="1:19" s="31" customFormat="1" ht="12" customHeight="1" thickTop="1" x14ac:dyDescent="0.25">
      <c r="A28" s="275" t="s">
        <v>48</v>
      </c>
      <c r="B28" s="276"/>
      <c r="C28" s="276"/>
      <c r="D28" s="276"/>
      <c r="E28" s="276"/>
      <c r="F28" s="276"/>
      <c r="G28" s="276"/>
      <c r="H28" s="276"/>
      <c r="I28" s="276"/>
      <c r="J28" s="30">
        <f>SUM(C26:G26)</f>
        <v>2236</v>
      </c>
      <c r="M28" s="30">
        <f>SUM(M13:M27)</f>
        <v>462.03470231979742</v>
      </c>
      <c r="N28" s="30">
        <f>SUM(N13:N27)</f>
        <v>11725.132563710993</v>
      </c>
      <c r="O28" s="30">
        <f>M28+N28</f>
        <v>12187.16726603079</v>
      </c>
      <c r="S28" s="32">
        <v>85826</v>
      </c>
    </row>
    <row r="29" spans="1:19" s="31" customFormat="1" ht="14.25" customHeight="1" x14ac:dyDescent="0.25">
      <c r="A29" s="276"/>
      <c r="B29" s="276"/>
      <c r="C29" s="276"/>
      <c r="D29" s="276"/>
      <c r="E29" s="276"/>
      <c r="F29" s="276"/>
      <c r="G29" s="276"/>
      <c r="H29" s="276"/>
      <c r="I29" s="276"/>
      <c r="S29" s="32">
        <v>85827</v>
      </c>
    </row>
    <row r="30" spans="1:19" s="31" customFormat="1" ht="13.5" customHeight="1" x14ac:dyDescent="0.25">
      <c r="A30" s="275" t="s">
        <v>49</v>
      </c>
      <c r="B30" s="276"/>
      <c r="C30" s="276"/>
      <c r="D30" s="276"/>
      <c r="E30" s="276"/>
      <c r="F30" s="276"/>
      <c r="G30" s="276"/>
      <c r="H30" s="276"/>
      <c r="I30" s="276"/>
      <c r="S30" s="32"/>
    </row>
    <row r="31" spans="1:19" s="31" customFormat="1" ht="11.25" customHeight="1" x14ac:dyDescent="0.25">
      <c r="A31" s="276"/>
      <c r="B31" s="276"/>
      <c r="C31" s="276">
        <f>SUM(C26,C46)</f>
        <v>1822</v>
      </c>
      <c r="D31" s="276">
        <f>SUM(D26,D46)</f>
        <v>201</v>
      </c>
      <c r="E31" s="276">
        <f>SUM(E26,E46)</f>
        <v>54</v>
      </c>
      <c r="F31" s="276">
        <f>SUM(F26,F46)</f>
        <v>153</v>
      </c>
      <c r="G31" s="276">
        <f>SUM(G26,G46)</f>
        <v>6</v>
      </c>
      <c r="H31" s="276">
        <f>SUM(H13:H24)</f>
        <v>5.2566952350891345</v>
      </c>
      <c r="I31" s="276"/>
      <c r="S31" s="32">
        <v>85828</v>
      </c>
    </row>
    <row r="32" spans="1:19" s="31" customFormat="1" ht="11.25" customHeight="1" x14ac:dyDescent="0.25">
      <c r="A32" s="261" t="s">
        <v>50</v>
      </c>
      <c r="B32" s="261"/>
      <c r="C32" s="261"/>
      <c r="D32" s="261"/>
      <c r="E32" s="261"/>
      <c r="F32" s="261"/>
      <c r="G32" s="261"/>
      <c r="H32" s="261"/>
      <c r="I32" s="261"/>
      <c r="S32" s="32"/>
    </row>
    <row r="33" spans="1:19" s="31" customFormat="1" ht="12" customHeight="1" x14ac:dyDescent="0.25">
      <c r="A33" s="261" t="s">
        <v>51</v>
      </c>
      <c r="B33" s="261"/>
      <c r="C33" s="261"/>
      <c r="D33" s="261"/>
      <c r="E33" s="261"/>
      <c r="F33" s="261"/>
      <c r="G33" s="261"/>
      <c r="H33" s="261"/>
      <c r="I33" s="261"/>
      <c r="S33" s="32"/>
    </row>
    <row r="34" spans="1:19" s="31" customFormat="1" ht="22.5" customHeight="1" x14ac:dyDescent="0.25">
      <c r="A34" s="261" t="s">
        <v>52</v>
      </c>
      <c r="B34" s="261"/>
      <c r="C34" s="261"/>
      <c r="D34" s="261"/>
      <c r="E34" s="261"/>
      <c r="F34" s="261"/>
      <c r="G34" s="261"/>
      <c r="H34" s="261"/>
      <c r="I34" s="261"/>
      <c r="S34" s="32"/>
    </row>
    <row r="35" spans="1:19" s="31" customFormat="1" ht="12" customHeight="1" x14ac:dyDescent="0.25">
      <c r="A35" s="261" t="s">
        <v>53</v>
      </c>
      <c r="B35" s="261"/>
      <c r="C35" s="261"/>
      <c r="D35" s="261"/>
      <c r="E35" s="261"/>
      <c r="F35" s="261"/>
      <c r="G35" s="261"/>
      <c r="H35" s="261"/>
      <c r="I35" s="261"/>
      <c r="S35" s="32"/>
    </row>
    <row r="36" spans="1:19" s="31" customFormat="1" ht="12" customHeight="1" x14ac:dyDescent="0.25">
      <c r="A36" s="261" t="s">
        <v>54</v>
      </c>
      <c r="B36" s="261"/>
      <c r="C36" s="261"/>
      <c r="D36" s="261"/>
      <c r="E36" s="261"/>
      <c r="F36" s="261"/>
      <c r="G36" s="261"/>
      <c r="H36" s="261"/>
      <c r="I36" s="261"/>
      <c r="S36" s="32"/>
    </row>
    <row r="37" spans="1:19" s="31" customFormat="1" ht="12" customHeight="1" x14ac:dyDescent="0.25">
      <c r="A37" s="261" t="s">
        <v>55</v>
      </c>
      <c r="B37" s="261"/>
      <c r="C37" s="261"/>
      <c r="D37" s="261"/>
      <c r="E37" s="261"/>
      <c r="F37" s="261"/>
      <c r="G37" s="261"/>
      <c r="H37" s="261"/>
      <c r="I37" s="261"/>
      <c r="S37" s="32"/>
    </row>
    <row r="38" spans="1:19" s="31" customFormat="1" ht="41.25" customHeight="1" x14ac:dyDescent="0.25">
      <c r="A38" s="261" t="s">
        <v>56</v>
      </c>
      <c r="B38" s="261"/>
      <c r="C38" s="261"/>
      <c r="D38" s="261"/>
      <c r="E38" s="261"/>
      <c r="F38" s="261"/>
      <c r="G38" s="261"/>
      <c r="H38" s="261"/>
      <c r="I38" s="261"/>
      <c r="S38" s="32"/>
    </row>
    <row r="39" spans="1:19" s="31" customFormat="1" ht="17.25" customHeight="1" x14ac:dyDescent="0.25">
      <c r="A39" s="261" t="s">
        <v>57</v>
      </c>
      <c r="B39" s="261"/>
      <c r="C39" s="261"/>
      <c r="D39" s="261"/>
      <c r="E39" s="261"/>
      <c r="F39" s="261"/>
      <c r="G39" s="261"/>
      <c r="H39" s="261"/>
      <c r="I39" s="261"/>
      <c r="S39" s="32"/>
    </row>
    <row r="40" spans="1:19" s="31" customFormat="1" ht="12" customHeight="1" x14ac:dyDescent="0.25">
      <c r="A40" s="262"/>
      <c r="B40" s="262"/>
      <c r="C40" s="262"/>
      <c r="D40" s="262"/>
      <c r="E40" s="262"/>
      <c r="F40" s="262"/>
      <c r="G40" s="262"/>
      <c r="H40" s="262"/>
      <c r="I40" s="262"/>
      <c r="S40" s="33"/>
    </row>
    <row r="41" spans="1:19" s="31" customFormat="1" ht="15.75" customHeight="1" x14ac:dyDescent="0.25">
      <c r="A41" s="262"/>
      <c r="B41" s="262"/>
      <c r="C41" s="262"/>
      <c r="D41" s="262"/>
      <c r="E41" s="262"/>
      <c r="F41" s="262"/>
      <c r="G41" s="262"/>
      <c r="H41" s="262"/>
      <c r="I41" s="262"/>
    </row>
    <row r="42" spans="1:19" x14ac:dyDescent="0.35">
      <c r="A42" s="34" t="s">
        <v>58</v>
      </c>
      <c r="P42" s="35"/>
    </row>
    <row r="43" spans="1:19" x14ac:dyDescent="0.35">
      <c r="A43" s="34" t="s">
        <v>59</v>
      </c>
    </row>
    <row r="44" spans="1:19" x14ac:dyDescent="0.35">
      <c r="A44" s="36" t="s">
        <v>60</v>
      </c>
    </row>
  </sheetData>
  <mergeCells count="14">
    <mergeCell ref="A30:I31"/>
    <mergeCell ref="A1:N1"/>
    <mergeCell ref="C13:K13"/>
    <mergeCell ref="H19:I19"/>
    <mergeCell ref="C27:G27"/>
    <mergeCell ref="A28:I29"/>
    <mergeCell ref="A38:I38"/>
    <mergeCell ref="A39:I41"/>
    <mergeCell ref="A32:I32"/>
    <mergeCell ref="A33:I33"/>
    <mergeCell ref="A34:I34"/>
    <mergeCell ref="A35:I35"/>
    <mergeCell ref="A36:I36"/>
    <mergeCell ref="A37:I37"/>
  </mergeCells>
  <pageMargins left="0.70866141732283472" right="0.70866141732283472" top="0.74803149606299213" bottom="0.74803149606299213" header="0.31496062992125984" footer="0.31496062992125984"/>
  <pageSetup paperSize="9" scale="73" orientation="landscape" r:id="rId1"/>
  <headerFooter>
    <oddHeader>&amp;C&amp;"Calibri,Regular"&amp;13SRAD Report 2045 Transport Statistics Tameside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489D-D27C-492D-A3FF-6630215E140E}">
  <sheetPr>
    <pageSetUpPr fitToPage="1"/>
  </sheetPr>
  <dimension ref="A1:S44"/>
  <sheetViews>
    <sheetView zoomScale="90" zoomScaleNormal="90" workbookViewId="0">
      <selection sqref="A1:K1"/>
    </sheetView>
  </sheetViews>
  <sheetFormatPr defaultColWidth="9.1796875" defaultRowHeight="14.5" x14ac:dyDescent="0.35"/>
  <cols>
    <col min="1" max="1" width="7.1796875" style="35"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63" t="s">
        <v>61</v>
      </c>
      <c r="B1" s="264"/>
      <c r="C1" s="264"/>
      <c r="D1" s="264"/>
      <c r="E1" s="264"/>
      <c r="F1" s="264"/>
      <c r="G1" s="264"/>
      <c r="H1" s="264"/>
      <c r="I1" s="264"/>
      <c r="J1" s="264"/>
      <c r="K1" s="264"/>
      <c r="L1" s="264"/>
      <c r="M1" s="264"/>
      <c r="N1" s="265"/>
    </row>
    <row r="2" spans="1:14" x14ac:dyDescent="0.35">
      <c r="A2" s="6" t="s">
        <v>6</v>
      </c>
      <c r="B2" s="7" t="s">
        <v>7</v>
      </c>
      <c r="C2" s="8" t="s">
        <v>8</v>
      </c>
      <c r="D2" s="8" t="s">
        <v>9</v>
      </c>
      <c r="E2" s="8" t="s">
        <v>10</v>
      </c>
      <c r="F2" s="8" t="s">
        <v>11</v>
      </c>
      <c r="G2" s="9" t="s">
        <v>12</v>
      </c>
      <c r="H2" s="9" t="s">
        <v>13</v>
      </c>
      <c r="I2" s="9" t="s">
        <v>14</v>
      </c>
      <c r="J2" s="9" t="s">
        <v>15</v>
      </c>
      <c r="K2" s="9" t="s">
        <v>16</v>
      </c>
      <c r="L2" s="9" t="s">
        <v>17</v>
      </c>
      <c r="M2" s="9" t="s">
        <v>18</v>
      </c>
      <c r="N2" s="10" t="s">
        <v>19</v>
      </c>
    </row>
    <row r="3" spans="1:14" x14ac:dyDescent="0.35">
      <c r="A3" s="6">
        <v>85806</v>
      </c>
      <c r="B3" s="7" t="s">
        <v>20</v>
      </c>
      <c r="C3" s="11">
        <v>501</v>
      </c>
      <c r="D3" s="11">
        <v>27</v>
      </c>
      <c r="E3" s="11">
        <v>3</v>
      </c>
      <c r="F3" s="12" t="s">
        <v>21</v>
      </c>
      <c r="G3" s="11">
        <v>3</v>
      </c>
      <c r="H3" s="13">
        <v>1.434869739478958</v>
      </c>
      <c r="I3" s="11">
        <v>718.86973947895797</v>
      </c>
      <c r="J3" s="7">
        <v>5</v>
      </c>
      <c r="K3" s="11">
        <v>0</v>
      </c>
      <c r="L3" s="7">
        <v>336</v>
      </c>
      <c r="M3" s="7"/>
      <c r="N3" s="14">
        <f>SUM(I3:M3)</f>
        <v>1059.8697394789579</v>
      </c>
    </row>
    <row r="4" spans="1:14" x14ac:dyDescent="0.35">
      <c r="A4" s="6">
        <v>85807</v>
      </c>
      <c r="B4" s="7" t="s">
        <v>22</v>
      </c>
      <c r="C4" s="11">
        <v>397</v>
      </c>
      <c r="D4" s="11">
        <v>46</v>
      </c>
      <c r="E4" s="11">
        <v>13</v>
      </c>
      <c r="F4" s="11">
        <v>4</v>
      </c>
      <c r="G4" s="11">
        <v>3</v>
      </c>
      <c r="H4" s="15">
        <v>1.346938775510204</v>
      </c>
      <c r="I4" s="11">
        <v>534.73469387755097</v>
      </c>
      <c r="J4" s="7">
        <v>1</v>
      </c>
      <c r="K4" s="11">
        <v>28.227074235807859</v>
      </c>
      <c r="L4" s="7">
        <v>59</v>
      </c>
      <c r="M4" s="7"/>
      <c r="N4" s="14">
        <f t="shared" ref="N4:N25" si="0">SUM(I4:M4)</f>
        <v>622.96176811335886</v>
      </c>
    </row>
    <row r="5" spans="1:14" x14ac:dyDescent="0.35">
      <c r="A5" s="6">
        <v>85810</v>
      </c>
      <c r="B5" s="7" t="s">
        <v>23</v>
      </c>
      <c r="C5" s="11">
        <v>350</v>
      </c>
      <c r="D5" s="11">
        <v>45</v>
      </c>
      <c r="E5" s="11">
        <v>12</v>
      </c>
      <c r="F5" s="11">
        <v>22</v>
      </c>
      <c r="G5" s="11">
        <v>4</v>
      </c>
      <c r="H5" s="15">
        <v>1.4345238095238095</v>
      </c>
      <c r="I5" s="11">
        <v>502.08333333333331</v>
      </c>
      <c r="J5" s="7">
        <v>5</v>
      </c>
      <c r="K5" s="11">
        <v>155.24890829694323</v>
      </c>
      <c r="L5" s="7">
        <v>300</v>
      </c>
      <c r="M5" s="7"/>
      <c r="N5" s="14">
        <f t="shared" si="0"/>
        <v>962.33224163027649</v>
      </c>
    </row>
    <row r="6" spans="1:14" x14ac:dyDescent="0.35">
      <c r="A6" s="6">
        <v>85811</v>
      </c>
      <c r="B6" s="7" t="s">
        <v>24</v>
      </c>
      <c r="C6" s="11">
        <v>20</v>
      </c>
      <c r="D6" s="11">
        <v>0</v>
      </c>
      <c r="E6" s="11">
        <v>1</v>
      </c>
      <c r="F6" s="11">
        <v>0</v>
      </c>
      <c r="G6" s="11">
        <v>0</v>
      </c>
      <c r="H6" s="16">
        <v>1.4434322445079497</v>
      </c>
      <c r="I6" s="11">
        <v>28.868644890158993</v>
      </c>
      <c r="J6" s="7">
        <v>1</v>
      </c>
      <c r="K6" s="11">
        <v>0</v>
      </c>
      <c r="L6" s="7">
        <v>15</v>
      </c>
      <c r="M6" s="7"/>
      <c r="N6" s="14">
        <f t="shared" si="0"/>
        <v>44.86864489015899</v>
      </c>
    </row>
    <row r="7" spans="1:14" x14ac:dyDescent="0.35">
      <c r="A7" s="6">
        <v>85812</v>
      </c>
      <c r="B7" s="7" t="s">
        <v>25</v>
      </c>
      <c r="C7" s="11">
        <v>75</v>
      </c>
      <c r="D7" s="11">
        <v>14</v>
      </c>
      <c r="E7" s="11">
        <v>3</v>
      </c>
      <c r="F7" s="11">
        <v>43</v>
      </c>
      <c r="G7" s="11">
        <v>1</v>
      </c>
      <c r="H7" s="15">
        <v>1.6507936507936507</v>
      </c>
      <c r="I7" s="11">
        <v>123.8095238095238</v>
      </c>
      <c r="J7" s="7">
        <v>0</v>
      </c>
      <c r="K7" s="11">
        <v>303.44104803493445</v>
      </c>
      <c r="L7" s="7">
        <v>127</v>
      </c>
      <c r="M7" s="7"/>
      <c r="N7" s="14">
        <f t="shared" si="0"/>
        <v>554.25057184445825</v>
      </c>
    </row>
    <row r="8" spans="1:14" x14ac:dyDescent="0.35">
      <c r="A8" s="6">
        <v>85813</v>
      </c>
      <c r="B8" s="7" t="s">
        <v>26</v>
      </c>
      <c r="C8" s="11">
        <v>23</v>
      </c>
      <c r="D8" s="11">
        <v>5</v>
      </c>
      <c r="E8" s="11">
        <v>1</v>
      </c>
      <c r="F8" s="11">
        <v>0</v>
      </c>
      <c r="G8" s="11">
        <v>0</v>
      </c>
      <c r="H8" s="16">
        <v>1.4434322445079497</v>
      </c>
      <c r="I8" s="11">
        <v>33.198941623682842</v>
      </c>
      <c r="J8" s="7">
        <v>1</v>
      </c>
      <c r="K8" s="11">
        <v>0</v>
      </c>
      <c r="L8" s="7">
        <v>360</v>
      </c>
      <c r="M8" s="7"/>
      <c r="N8" s="14">
        <f t="shared" si="0"/>
        <v>394.19894162368286</v>
      </c>
    </row>
    <row r="9" spans="1:14" x14ac:dyDescent="0.35">
      <c r="A9" s="6">
        <v>85815</v>
      </c>
      <c r="B9" s="7" t="s">
        <v>27</v>
      </c>
      <c r="C9" s="11" t="s">
        <v>28</v>
      </c>
      <c r="D9" s="11" t="s">
        <v>28</v>
      </c>
      <c r="E9" s="11" t="s">
        <v>28</v>
      </c>
      <c r="F9" s="11" t="s">
        <v>28</v>
      </c>
      <c r="G9" s="11" t="s">
        <v>28</v>
      </c>
      <c r="H9" s="15"/>
      <c r="I9" s="11"/>
      <c r="J9" s="17"/>
      <c r="K9" s="11" t="s">
        <v>28</v>
      </c>
      <c r="L9" s="7" t="s">
        <v>28</v>
      </c>
      <c r="M9" s="7">
        <v>51</v>
      </c>
      <c r="N9" s="14">
        <f t="shared" si="0"/>
        <v>51</v>
      </c>
    </row>
    <row r="10" spans="1:14" x14ac:dyDescent="0.35">
      <c r="A10" s="6">
        <v>85822</v>
      </c>
      <c r="B10" s="7" t="s">
        <v>29</v>
      </c>
      <c r="C10" s="11" t="s">
        <v>28</v>
      </c>
      <c r="D10" s="11" t="s">
        <v>28</v>
      </c>
      <c r="E10" s="11" t="s">
        <v>28</v>
      </c>
      <c r="F10" s="11" t="s">
        <v>28</v>
      </c>
      <c r="G10" s="11" t="s">
        <v>28</v>
      </c>
      <c r="H10" s="15"/>
      <c r="I10" s="11"/>
      <c r="J10" s="11">
        <v>4</v>
      </c>
      <c r="K10" s="11" t="s">
        <v>28</v>
      </c>
      <c r="L10" s="11">
        <v>243</v>
      </c>
      <c r="M10" s="11"/>
      <c r="N10" s="14">
        <f t="shared" si="0"/>
        <v>247</v>
      </c>
    </row>
    <row r="11" spans="1:14" x14ac:dyDescent="0.35">
      <c r="A11" s="6">
        <v>85823</v>
      </c>
      <c r="B11" s="7" t="s">
        <v>30</v>
      </c>
      <c r="C11" s="11" t="s">
        <v>28</v>
      </c>
      <c r="D11" s="11" t="s">
        <v>28</v>
      </c>
      <c r="E11" s="11" t="s">
        <v>28</v>
      </c>
      <c r="F11" s="11" t="s">
        <v>28</v>
      </c>
      <c r="G11" s="11" t="s">
        <v>28</v>
      </c>
      <c r="H11" s="15"/>
      <c r="I11" s="11"/>
      <c r="J11" s="11">
        <v>1</v>
      </c>
      <c r="K11" s="11" t="s">
        <v>28</v>
      </c>
      <c r="L11" s="11">
        <v>29</v>
      </c>
      <c r="M11" s="11"/>
      <c r="N11" s="14">
        <f t="shared" si="0"/>
        <v>30</v>
      </c>
    </row>
    <row r="12" spans="1:14" x14ac:dyDescent="0.35">
      <c r="A12" s="6">
        <v>85824</v>
      </c>
      <c r="B12" s="7" t="s">
        <v>22</v>
      </c>
      <c r="C12" s="11" t="s">
        <v>28</v>
      </c>
      <c r="D12" s="11" t="s">
        <v>28</v>
      </c>
      <c r="E12" s="11" t="s">
        <v>28</v>
      </c>
      <c r="F12" s="11" t="s">
        <v>28</v>
      </c>
      <c r="G12" s="11" t="s">
        <v>28</v>
      </c>
      <c r="H12" s="15"/>
      <c r="I12" s="11"/>
      <c r="J12" s="11">
        <v>3</v>
      </c>
      <c r="K12" s="11" t="s">
        <v>28</v>
      </c>
      <c r="L12" s="11">
        <v>198</v>
      </c>
      <c r="M12" s="11"/>
      <c r="N12" s="14">
        <f t="shared" si="0"/>
        <v>201</v>
      </c>
    </row>
    <row r="13" spans="1:14" ht="15" customHeight="1" x14ac:dyDescent="0.35">
      <c r="A13" s="6">
        <v>85825</v>
      </c>
      <c r="B13" s="7" t="s">
        <v>31</v>
      </c>
      <c r="C13" s="266" t="s">
        <v>32</v>
      </c>
      <c r="D13" s="267"/>
      <c r="E13" s="267"/>
      <c r="F13" s="267"/>
      <c r="G13" s="267"/>
      <c r="H13" s="268"/>
      <c r="I13" s="268"/>
      <c r="J13" s="268"/>
      <c r="K13" s="269"/>
      <c r="L13" s="11">
        <v>16</v>
      </c>
      <c r="M13" s="11"/>
      <c r="N13" s="14">
        <f t="shared" si="0"/>
        <v>16</v>
      </c>
    </row>
    <row r="14" spans="1:14" ht="15" customHeight="1" x14ac:dyDescent="0.35">
      <c r="A14" s="6">
        <v>85826</v>
      </c>
      <c r="B14" s="7" t="s">
        <v>33</v>
      </c>
      <c r="C14" s="11">
        <v>7</v>
      </c>
      <c r="D14" s="11">
        <v>1</v>
      </c>
      <c r="E14" s="11">
        <v>0</v>
      </c>
      <c r="F14" s="11">
        <v>0</v>
      </c>
      <c r="G14" s="11">
        <v>0</v>
      </c>
      <c r="H14" s="16">
        <v>1.4434322445079497</v>
      </c>
      <c r="I14" s="11">
        <v>10.104025711555648</v>
      </c>
      <c r="J14" s="11">
        <v>0</v>
      </c>
      <c r="K14" s="11">
        <v>0</v>
      </c>
      <c r="L14" s="11">
        <v>19</v>
      </c>
      <c r="M14" s="11"/>
      <c r="N14" s="14">
        <f t="shared" si="0"/>
        <v>29.10402571155565</v>
      </c>
    </row>
    <row r="15" spans="1:14" x14ac:dyDescent="0.35">
      <c r="A15" s="6">
        <v>85827</v>
      </c>
      <c r="B15" s="7" t="s">
        <v>34</v>
      </c>
      <c r="C15" s="11" t="s">
        <v>28</v>
      </c>
      <c r="D15" s="11" t="s">
        <v>28</v>
      </c>
      <c r="E15" s="11" t="s">
        <v>28</v>
      </c>
      <c r="F15" s="11" t="s">
        <v>28</v>
      </c>
      <c r="G15" s="11" t="s">
        <v>28</v>
      </c>
      <c r="H15" s="15"/>
      <c r="I15" s="11"/>
      <c r="J15" s="11">
        <v>0</v>
      </c>
      <c r="K15" s="11" t="s">
        <v>28</v>
      </c>
      <c r="L15" s="11">
        <v>2</v>
      </c>
      <c r="M15" s="11"/>
      <c r="N15" s="14">
        <f t="shared" si="0"/>
        <v>2</v>
      </c>
    </row>
    <row r="16" spans="1:14" x14ac:dyDescent="0.35">
      <c r="A16" s="6">
        <v>85835</v>
      </c>
      <c r="B16" s="7" t="s">
        <v>35</v>
      </c>
      <c r="C16" s="11" t="s">
        <v>28</v>
      </c>
      <c r="D16" s="11" t="s">
        <v>28</v>
      </c>
      <c r="E16" s="11" t="s">
        <v>28</v>
      </c>
      <c r="F16" s="11" t="s">
        <v>28</v>
      </c>
      <c r="G16" s="11" t="s">
        <v>28</v>
      </c>
      <c r="H16" s="15"/>
      <c r="I16" s="11"/>
      <c r="J16" s="17">
        <v>0</v>
      </c>
      <c r="K16" s="11" t="s">
        <v>28</v>
      </c>
      <c r="L16" s="11" t="s">
        <v>28</v>
      </c>
      <c r="M16" s="11">
        <v>255</v>
      </c>
      <c r="N16" s="14">
        <f t="shared" si="0"/>
        <v>255</v>
      </c>
    </row>
    <row r="17" spans="1:19" x14ac:dyDescent="0.35">
      <c r="A17" s="6">
        <v>85836</v>
      </c>
      <c r="B17" s="7" t="s">
        <v>36</v>
      </c>
      <c r="C17" s="11">
        <v>8</v>
      </c>
      <c r="D17" s="11">
        <v>1</v>
      </c>
      <c r="E17" s="11">
        <v>0</v>
      </c>
      <c r="F17" s="11">
        <v>83</v>
      </c>
      <c r="G17" s="18">
        <v>0</v>
      </c>
      <c r="H17" s="16">
        <v>1.4434322445079497</v>
      </c>
      <c r="I17" s="11">
        <v>11.547457956063598</v>
      </c>
      <c r="J17" s="11">
        <v>0</v>
      </c>
      <c r="K17" s="11">
        <v>684.50655021834052</v>
      </c>
      <c r="L17" s="11">
        <v>210</v>
      </c>
      <c r="M17" s="11"/>
      <c r="N17" s="14">
        <f t="shared" si="0"/>
        <v>906.05400817440409</v>
      </c>
    </row>
    <row r="18" spans="1:19" x14ac:dyDescent="0.35">
      <c r="A18" s="6">
        <v>85837</v>
      </c>
      <c r="B18" s="7" t="s">
        <v>37</v>
      </c>
      <c r="C18" s="11" t="s">
        <v>28</v>
      </c>
      <c r="D18" s="11" t="s">
        <v>28</v>
      </c>
      <c r="E18" s="11" t="s">
        <v>28</v>
      </c>
      <c r="F18" s="11" t="s">
        <v>28</v>
      </c>
      <c r="G18" s="11" t="s">
        <v>28</v>
      </c>
      <c r="H18" s="15"/>
      <c r="I18" s="11"/>
      <c r="J18" s="11">
        <v>0</v>
      </c>
      <c r="K18" s="11" t="s">
        <v>28</v>
      </c>
      <c r="L18" s="11">
        <v>175</v>
      </c>
      <c r="M18" s="11"/>
      <c r="N18" s="14">
        <f t="shared" si="0"/>
        <v>175</v>
      </c>
    </row>
    <row r="19" spans="1:19" x14ac:dyDescent="0.35">
      <c r="A19" s="6">
        <v>85838</v>
      </c>
      <c r="B19" s="7" t="s">
        <v>38</v>
      </c>
      <c r="C19" s="11">
        <v>230</v>
      </c>
      <c r="D19" s="11">
        <v>4</v>
      </c>
      <c r="E19" s="11">
        <v>0</v>
      </c>
      <c r="F19" s="11">
        <v>0</v>
      </c>
      <c r="G19" s="11">
        <v>0</v>
      </c>
      <c r="H19" s="270" t="s">
        <v>39</v>
      </c>
      <c r="I19" s="271"/>
      <c r="J19" s="11">
        <v>4</v>
      </c>
      <c r="K19" s="11">
        <v>0</v>
      </c>
      <c r="L19" s="11">
        <v>275</v>
      </c>
      <c r="M19" s="11"/>
      <c r="N19" s="14">
        <f t="shared" si="0"/>
        <v>279</v>
      </c>
    </row>
    <row r="20" spans="1:19" x14ac:dyDescent="0.35">
      <c r="A20" s="6">
        <v>85839</v>
      </c>
      <c r="B20" s="7" t="s">
        <v>40</v>
      </c>
      <c r="C20" s="11"/>
      <c r="D20" s="11"/>
      <c r="E20" s="11"/>
      <c r="F20" s="11"/>
      <c r="G20" s="11"/>
      <c r="H20" s="19"/>
      <c r="I20" s="11"/>
      <c r="J20" s="7">
        <v>4</v>
      </c>
      <c r="K20" s="11" t="s">
        <v>28</v>
      </c>
      <c r="L20" s="7">
        <v>321</v>
      </c>
      <c r="M20" s="7"/>
      <c r="N20" s="14">
        <f t="shared" si="0"/>
        <v>325</v>
      </c>
    </row>
    <row r="21" spans="1:19" x14ac:dyDescent="0.35">
      <c r="A21" s="6">
        <v>85840</v>
      </c>
      <c r="B21" s="7" t="s">
        <v>41</v>
      </c>
      <c r="C21" s="11">
        <v>23</v>
      </c>
      <c r="D21" s="11">
        <v>4</v>
      </c>
      <c r="E21" s="11">
        <v>0</v>
      </c>
      <c r="F21" s="11">
        <v>2</v>
      </c>
      <c r="G21" s="11">
        <v>1</v>
      </c>
      <c r="H21" s="20">
        <v>1.4434322445079497</v>
      </c>
      <c r="I21" s="11">
        <v>33.198941623682842</v>
      </c>
      <c r="J21" s="7">
        <v>0</v>
      </c>
      <c r="K21" s="11">
        <v>14.113537117903929</v>
      </c>
      <c r="L21" s="7">
        <v>16</v>
      </c>
      <c r="M21" s="7"/>
      <c r="N21" s="14">
        <f t="shared" si="0"/>
        <v>63.312478741586773</v>
      </c>
    </row>
    <row r="22" spans="1:19" x14ac:dyDescent="0.35">
      <c r="A22" s="6">
        <v>85841</v>
      </c>
      <c r="B22" s="7" t="s">
        <v>42</v>
      </c>
      <c r="C22" s="11">
        <v>334</v>
      </c>
      <c r="D22" s="11">
        <v>10</v>
      </c>
      <c r="E22" s="11">
        <v>5</v>
      </c>
      <c r="F22" s="12" t="s">
        <v>43</v>
      </c>
      <c r="G22" s="11">
        <v>0</v>
      </c>
      <c r="H22" s="13">
        <v>1.5337423312883436</v>
      </c>
      <c r="I22" s="11">
        <v>512.26993865030681</v>
      </c>
      <c r="J22" s="7">
        <v>2</v>
      </c>
      <c r="K22" s="11">
        <v>0</v>
      </c>
      <c r="L22" s="7">
        <v>311</v>
      </c>
      <c r="M22" s="7"/>
      <c r="N22" s="14">
        <f t="shared" si="0"/>
        <v>825.26993865030681</v>
      </c>
    </row>
    <row r="23" spans="1:19" x14ac:dyDescent="0.35">
      <c r="A23" s="6">
        <v>85842</v>
      </c>
      <c r="B23" s="7" t="s">
        <v>44</v>
      </c>
      <c r="C23" s="11" t="s">
        <v>28</v>
      </c>
      <c r="D23" s="11" t="s">
        <v>28</v>
      </c>
      <c r="E23" s="11" t="s">
        <v>28</v>
      </c>
      <c r="F23" s="11" t="s">
        <v>28</v>
      </c>
      <c r="G23" s="11" t="s">
        <v>28</v>
      </c>
      <c r="H23" s="13"/>
      <c r="I23" s="11"/>
      <c r="J23" s="17">
        <v>0</v>
      </c>
      <c r="K23" s="11">
        <v>148.19213973799125</v>
      </c>
      <c r="L23" s="7" t="s">
        <v>28</v>
      </c>
      <c r="M23" s="7"/>
      <c r="N23" s="14">
        <f t="shared" si="0"/>
        <v>148.19213973799125</v>
      </c>
    </row>
    <row r="24" spans="1:19" x14ac:dyDescent="0.35">
      <c r="A24" s="6">
        <v>85843</v>
      </c>
      <c r="B24" s="7" t="s">
        <v>45</v>
      </c>
      <c r="C24" s="11" t="s">
        <v>28</v>
      </c>
      <c r="D24" s="11" t="s">
        <v>28</v>
      </c>
      <c r="E24" s="11" t="s">
        <v>28</v>
      </c>
      <c r="F24" s="11" t="s">
        <v>28</v>
      </c>
      <c r="G24" s="11" t="s">
        <v>28</v>
      </c>
      <c r="H24" s="13"/>
      <c r="I24" s="11"/>
      <c r="J24" s="17">
        <v>0</v>
      </c>
      <c r="K24" s="11">
        <v>324.6113537117904</v>
      </c>
      <c r="L24" s="7" t="s">
        <v>28</v>
      </c>
      <c r="M24" s="7"/>
      <c r="N24" s="14">
        <f t="shared" si="0"/>
        <v>324.6113537117904</v>
      </c>
    </row>
    <row r="25" spans="1:19" x14ac:dyDescent="0.35">
      <c r="A25" s="6">
        <v>85844</v>
      </c>
      <c r="B25" s="7" t="s">
        <v>31</v>
      </c>
      <c r="C25" s="11"/>
      <c r="D25" s="11"/>
      <c r="E25" s="11"/>
      <c r="F25" s="11"/>
      <c r="G25" s="11"/>
      <c r="H25" s="13"/>
      <c r="I25" s="11"/>
      <c r="J25" s="7">
        <v>1</v>
      </c>
      <c r="K25" s="11" t="s">
        <v>28</v>
      </c>
      <c r="L25" s="7">
        <v>94</v>
      </c>
      <c r="M25" s="7"/>
      <c r="N25" s="14">
        <f t="shared" si="0"/>
        <v>95</v>
      </c>
    </row>
    <row r="26" spans="1:19" x14ac:dyDescent="0.35">
      <c r="A26" s="6"/>
      <c r="B26" s="21" t="s">
        <v>46</v>
      </c>
      <c r="C26" s="22">
        <f t="shared" ref="C26:N26" si="1">SUM(C3:C25)</f>
        <v>1968</v>
      </c>
      <c r="D26" s="22">
        <f t="shared" si="1"/>
        <v>157</v>
      </c>
      <c r="E26" s="22">
        <f t="shared" si="1"/>
        <v>38</v>
      </c>
      <c r="F26" s="22">
        <f t="shared" si="1"/>
        <v>154</v>
      </c>
      <c r="G26" s="22">
        <f t="shared" si="1"/>
        <v>12</v>
      </c>
      <c r="H26" s="22"/>
      <c r="I26" s="22">
        <f t="shared" si="1"/>
        <v>2508.6852409548169</v>
      </c>
      <c r="J26" s="22">
        <f t="shared" si="1"/>
        <v>32</v>
      </c>
      <c r="K26" s="22">
        <f t="shared" si="1"/>
        <v>1658.3406113537114</v>
      </c>
      <c r="L26" s="22">
        <f t="shared" si="1"/>
        <v>3106</v>
      </c>
      <c r="M26" s="22">
        <f t="shared" si="1"/>
        <v>306</v>
      </c>
      <c r="N26" s="23">
        <f t="shared" si="1"/>
        <v>7611.0258523085276</v>
      </c>
      <c r="S26" s="37"/>
    </row>
    <row r="27" spans="1:19" ht="15" thickBot="1" x14ac:dyDescent="0.4">
      <c r="A27" s="24"/>
      <c r="B27" s="25"/>
      <c r="C27" s="272" t="s">
        <v>47</v>
      </c>
      <c r="D27" s="273"/>
      <c r="E27" s="273"/>
      <c r="F27" s="273"/>
      <c r="G27" s="274"/>
      <c r="H27" s="26">
        <v>1.4434322445079497</v>
      </c>
      <c r="I27" s="27">
        <f>I26/$N$26</f>
        <v>0.3296119721093706</v>
      </c>
      <c r="J27" s="27">
        <f t="shared" ref="J27:N27" si="2">J26/$N$26</f>
        <v>4.2044266595539104E-3</v>
      </c>
      <c r="K27" s="27">
        <f t="shared" si="2"/>
        <v>0.21788660865613985</v>
      </c>
      <c r="L27" s="27">
        <f t="shared" si="2"/>
        <v>0.40809216264295145</v>
      </c>
      <c r="M27" s="27">
        <f t="shared" si="2"/>
        <v>4.0204829931984272E-2</v>
      </c>
      <c r="N27" s="28">
        <f t="shared" si="2"/>
        <v>1</v>
      </c>
      <c r="P27" s="29"/>
    </row>
    <row r="28" spans="1:19" s="31" customFormat="1" ht="12" customHeight="1" thickTop="1" x14ac:dyDescent="0.25">
      <c r="A28" s="275" t="s">
        <v>48</v>
      </c>
      <c r="B28" s="276"/>
      <c r="C28" s="276"/>
      <c r="D28" s="276"/>
      <c r="E28" s="276"/>
      <c r="F28" s="276"/>
      <c r="G28" s="276"/>
      <c r="H28" s="276"/>
      <c r="I28" s="276"/>
      <c r="J28" s="30">
        <f>SUM(C26:G26)</f>
        <v>2329</v>
      </c>
      <c r="K28" s="38"/>
      <c r="L28" s="38"/>
      <c r="M28" s="30">
        <f>SUM(M13:M27)</f>
        <v>561.04020482993201</v>
      </c>
      <c r="N28" s="30">
        <f>SUM(N13:N27)</f>
        <v>11055.569797036162</v>
      </c>
      <c r="O28" s="30">
        <f>M28+N28</f>
        <v>11616.610001866095</v>
      </c>
      <c r="S28" s="38">
        <v>85826</v>
      </c>
    </row>
    <row r="29" spans="1:19" s="31" customFormat="1" ht="14.25" customHeight="1" x14ac:dyDescent="0.25">
      <c r="A29" s="276"/>
      <c r="B29" s="276"/>
      <c r="C29" s="276"/>
      <c r="D29" s="276"/>
      <c r="E29" s="276"/>
      <c r="F29" s="276"/>
      <c r="G29" s="276"/>
      <c r="H29" s="276"/>
      <c r="I29" s="276"/>
      <c r="S29" s="38">
        <v>85827</v>
      </c>
    </row>
    <row r="30" spans="1:19" s="31" customFormat="1" ht="13.5" customHeight="1" x14ac:dyDescent="0.25">
      <c r="A30" s="275" t="s">
        <v>49</v>
      </c>
      <c r="B30" s="276"/>
      <c r="C30" s="276"/>
      <c r="D30" s="276"/>
      <c r="E30" s="276"/>
      <c r="F30" s="276"/>
      <c r="G30" s="276"/>
      <c r="H30" s="276"/>
      <c r="I30" s="276"/>
      <c r="S30" s="38"/>
    </row>
    <row r="31" spans="1:19" s="31" customFormat="1" ht="11.25" customHeight="1" x14ac:dyDescent="0.25">
      <c r="A31" s="276"/>
      <c r="B31" s="276"/>
      <c r="C31" s="276">
        <f>SUM(C26,C46)</f>
        <v>1968</v>
      </c>
      <c r="D31" s="276">
        <f>SUM(D26,D46)</f>
        <v>157</v>
      </c>
      <c r="E31" s="276">
        <f>SUM(E26,E46)</f>
        <v>38</v>
      </c>
      <c r="F31" s="276">
        <f>SUM(F26,F46)</f>
        <v>154</v>
      </c>
      <c r="G31" s="276">
        <f>SUM(G26,G46)</f>
        <v>12</v>
      </c>
      <c r="H31" s="276">
        <f>SUM(H13:H24)</f>
        <v>5.8640390648121929</v>
      </c>
      <c r="I31" s="276"/>
      <c r="S31" s="38">
        <v>85828</v>
      </c>
    </row>
    <row r="32" spans="1:19" s="31" customFormat="1" ht="11.25" customHeight="1" x14ac:dyDescent="0.25">
      <c r="A32" s="261" t="s">
        <v>50</v>
      </c>
      <c r="B32" s="261"/>
      <c r="C32" s="261"/>
      <c r="D32" s="261"/>
      <c r="E32" s="261"/>
      <c r="F32" s="261"/>
      <c r="G32" s="261"/>
      <c r="H32" s="261"/>
      <c r="I32" s="261"/>
    </row>
    <row r="33" spans="1:16" s="31" customFormat="1" ht="12" customHeight="1" x14ac:dyDescent="0.25">
      <c r="A33" s="261" t="s">
        <v>51</v>
      </c>
      <c r="B33" s="261"/>
      <c r="C33" s="261"/>
      <c r="D33" s="261"/>
      <c r="E33" s="261"/>
      <c r="F33" s="261"/>
      <c r="G33" s="261"/>
      <c r="H33" s="261"/>
      <c r="I33" s="261"/>
    </row>
    <row r="34" spans="1:16" s="31" customFormat="1" ht="22.5" customHeight="1" x14ac:dyDescent="0.25">
      <c r="A34" s="261" t="s">
        <v>52</v>
      </c>
      <c r="B34" s="261"/>
      <c r="C34" s="261"/>
      <c r="D34" s="261"/>
      <c r="E34" s="261"/>
      <c r="F34" s="261"/>
      <c r="G34" s="261"/>
      <c r="H34" s="261"/>
      <c r="I34" s="261"/>
    </row>
    <row r="35" spans="1:16" s="31" customFormat="1" ht="12" customHeight="1" x14ac:dyDescent="0.25">
      <c r="A35" s="261" t="s">
        <v>53</v>
      </c>
      <c r="B35" s="261"/>
      <c r="C35" s="261"/>
      <c r="D35" s="261"/>
      <c r="E35" s="261"/>
      <c r="F35" s="261"/>
      <c r="G35" s="261"/>
      <c r="H35" s="261"/>
      <c r="I35" s="261"/>
    </row>
    <row r="36" spans="1:16" s="31" customFormat="1" ht="12" customHeight="1" x14ac:dyDescent="0.25">
      <c r="A36" s="261" t="s">
        <v>54</v>
      </c>
      <c r="B36" s="261"/>
      <c r="C36" s="261"/>
      <c r="D36" s="261"/>
      <c r="E36" s="261"/>
      <c r="F36" s="261"/>
      <c r="G36" s="261"/>
      <c r="H36" s="261"/>
      <c r="I36" s="261"/>
    </row>
    <row r="37" spans="1:16" s="31" customFormat="1" ht="12" customHeight="1" x14ac:dyDescent="0.25">
      <c r="A37" s="261" t="s">
        <v>55</v>
      </c>
      <c r="B37" s="261"/>
      <c r="C37" s="261"/>
      <c r="D37" s="261"/>
      <c r="E37" s="261"/>
      <c r="F37" s="261"/>
      <c r="G37" s="261"/>
      <c r="H37" s="261"/>
      <c r="I37" s="261"/>
    </row>
    <row r="38" spans="1:16" s="31" customFormat="1" ht="41.25" customHeight="1" x14ac:dyDescent="0.25">
      <c r="A38" s="261" t="s">
        <v>56</v>
      </c>
      <c r="B38" s="261"/>
      <c r="C38" s="261"/>
      <c r="D38" s="261"/>
      <c r="E38" s="261"/>
      <c r="F38" s="261"/>
      <c r="G38" s="261"/>
      <c r="H38" s="261"/>
      <c r="I38" s="261"/>
    </row>
    <row r="39" spans="1:16" s="31" customFormat="1" ht="17.25" customHeight="1" x14ac:dyDescent="0.25">
      <c r="A39" s="261" t="s">
        <v>57</v>
      </c>
      <c r="B39" s="261"/>
      <c r="C39" s="261"/>
      <c r="D39" s="261"/>
      <c r="E39" s="261"/>
      <c r="F39" s="261"/>
      <c r="G39" s="261"/>
      <c r="H39" s="261"/>
      <c r="I39" s="261"/>
    </row>
    <row r="40" spans="1:16" s="31" customFormat="1" ht="12" customHeight="1" x14ac:dyDescent="0.25">
      <c r="A40" s="262"/>
      <c r="B40" s="262"/>
      <c r="C40" s="262"/>
      <c r="D40" s="262"/>
      <c r="E40" s="262"/>
      <c r="F40" s="262"/>
      <c r="G40" s="262"/>
      <c r="H40" s="262"/>
      <c r="I40" s="262"/>
    </row>
    <row r="41" spans="1:16" s="31" customFormat="1" ht="15.75" customHeight="1" x14ac:dyDescent="0.25">
      <c r="A41" s="262"/>
      <c r="B41" s="262"/>
      <c r="C41" s="262"/>
      <c r="D41" s="262"/>
      <c r="E41" s="262"/>
      <c r="F41" s="262"/>
      <c r="G41" s="262"/>
      <c r="H41" s="262"/>
      <c r="I41" s="262"/>
    </row>
    <row r="42" spans="1:16" x14ac:dyDescent="0.35">
      <c r="A42" s="34" t="s">
        <v>58</v>
      </c>
      <c r="P42" s="35"/>
    </row>
    <row r="43" spans="1:16" x14ac:dyDescent="0.35">
      <c r="A43" s="34" t="s">
        <v>59</v>
      </c>
    </row>
    <row r="44" spans="1:16" x14ac:dyDescent="0.35">
      <c r="A44" s="36" t="s">
        <v>60</v>
      </c>
    </row>
  </sheetData>
  <mergeCells count="14">
    <mergeCell ref="A30:I31"/>
    <mergeCell ref="A1:N1"/>
    <mergeCell ref="C13:K13"/>
    <mergeCell ref="H19:I19"/>
    <mergeCell ref="C27:G27"/>
    <mergeCell ref="A28:I29"/>
    <mergeCell ref="A38:I38"/>
    <mergeCell ref="A39:I41"/>
    <mergeCell ref="A32:I32"/>
    <mergeCell ref="A33:I33"/>
    <mergeCell ref="A34:I34"/>
    <mergeCell ref="A35:I35"/>
    <mergeCell ref="A36:I36"/>
    <mergeCell ref="A37:I37"/>
  </mergeCells>
  <pageMargins left="0.70866141732283472" right="0.70866141732283472" top="0.74803149606299213" bottom="0.74803149606299213" header="0.31496062992125984" footer="0.31496062992125984"/>
  <pageSetup paperSize="9" scale="60" orientation="landscape" r:id="rId1"/>
  <headerFooter>
    <oddHeader>&amp;C&amp;"Calibri,Regular"&amp;13SRAD Report 2045 Transport Statistics Tameside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799E-ECAB-4A6D-B520-299DA1450168}">
  <sheetPr>
    <pageSetUpPr fitToPage="1"/>
  </sheetPr>
  <dimension ref="A1:S44"/>
  <sheetViews>
    <sheetView zoomScale="90" zoomScaleNormal="90" workbookViewId="0">
      <selection sqref="A1:K1"/>
    </sheetView>
  </sheetViews>
  <sheetFormatPr defaultColWidth="9.1796875" defaultRowHeight="14.5" x14ac:dyDescent="0.35"/>
  <cols>
    <col min="1" max="1" width="7.1796875" style="35"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9.453125" style="5" customWidth="1"/>
    <col min="12" max="12" width="8.26953125" style="5" customWidth="1"/>
    <col min="13" max="13" width="15.453125" style="5" customWidth="1"/>
    <col min="14" max="14" width="27.7265625" style="5" customWidth="1"/>
    <col min="15" max="16384" width="9.1796875" style="5"/>
  </cols>
  <sheetData>
    <row r="1" spans="1:14" ht="15" thickTop="1" x14ac:dyDescent="0.35">
      <c r="A1" s="263" t="s">
        <v>62</v>
      </c>
      <c r="B1" s="264"/>
      <c r="C1" s="264"/>
      <c r="D1" s="264"/>
      <c r="E1" s="264"/>
      <c r="F1" s="264"/>
      <c r="G1" s="264"/>
      <c r="H1" s="264"/>
      <c r="I1" s="264"/>
      <c r="J1" s="264"/>
      <c r="K1" s="264"/>
      <c r="L1" s="264"/>
      <c r="M1" s="264"/>
      <c r="N1" s="265"/>
    </row>
    <row r="2" spans="1:14" x14ac:dyDescent="0.35">
      <c r="A2" s="6" t="s">
        <v>6</v>
      </c>
      <c r="B2" s="7" t="s">
        <v>7</v>
      </c>
      <c r="C2" s="8" t="s">
        <v>8</v>
      </c>
      <c r="D2" s="8" t="s">
        <v>9</v>
      </c>
      <c r="E2" s="8" t="s">
        <v>10</v>
      </c>
      <c r="F2" s="8" t="s">
        <v>11</v>
      </c>
      <c r="G2" s="9" t="s">
        <v>12</v>
      </c>
      <c r="H2" s="9" t="s">
        <v>13</v>
      </c>
      <c r="I2" s="9" t="s">
        <v>14</v>
      </c>
      <c r="J2" s="9" t="s">
        <v>15</v>
      </c>
      <c r="K2" s="9" t="s">
        <v>16</v>
      </c>
      <c r="L2" s="9" t="s">
        <v>17</v>
      </c>
      <c r="M2" s="9" t="s">
        <v>18</v>
      </c>
      <c r="N2" s="10" t="s">
        <v>19</v>
      </c>
    </row>
    <row r="3" spans="1:14" x14ac:dyDescent="0.35">
      <c r="A3" s="6">
        <v>85806</v>
      </c>
      <c r="B3" s="7" t="s">
        <v>20</v>
      </c>
      <c r="C3" s="11">
        <v>370</v>
      </c>
      <c r="D3" s="11">
        <v>25</v>
      </c>
      <c r="E3" s="11">
        <v>0</v>
      </c>
      <c r="F3" s="12" t="s">
        <v>21</v>
      </c>
      <c r="G3" s="11">
        <v>3</v>
      </c>
      <c r="H3" s="13">
        <v>1.4155124653739612</v>
      </c>
      <c r="I3" s="11">
        <v>523.73961218836564</v>
      </c>
      <c r="J3" s="7">
        <v>6</v>
      </c>
      <c r="K3" s="11">
        <v>0</v>
      </c>
      <c r="L3" s="7">
        <v>439</v>
      </c>
      <c r="M3" s="7"/>
      <c r="N3" s="14">
        <f>SUM(I3:M3)</f>
        <v>968.73961218836564</v>
      </c>
    </row>
    <row r="4" spans="1:14" x14ac:dyDescent="0.35">
      <c r="A4" s="6">
        <v>85807</v>
      </c>
      <c r="B4" s="7" t="s">
        <v>22</v>
      </c>
      <c r="C4" s="11">
        <v>204</v>
      </c>
      <c r="D4" s="11">
        <v>23</v>
      </c>
      <c r="E4" s="11">
        <v>0</v>
      </c>
      <c r="F4" s="11">
        <v>4</v>
      </c>
      <c r="G4" s="11">
        <v>0</v>
      </c>
      <c r="H4" s="15">
        <v>1.4829268292682927</v>
      </c>
      <c r="I4" s="11">
        <v>302.51707317073169</v>
      </c>
      <c r="J4" s="7">
        <v>11</v>
      </c>
      <c r="K4" s="11">
        <v>23.826086956521738</v>
      </c>
      <c r="L4" s="7">
        <v>78</v>
      </c>
      <c r="M4" s="7"/>
      <c r="N4" s="14">
        <f t="shared" ref="N4:N25" si="0">SUM(I4:M4)</f>
        <v>415.34316012725344</v>
      </c>
    </row>
    <row r="5" spans="1:14" x14ac:dyDescent="0.35">
      <c r="A5" s="6">
        <v>85810</v>
      </c>
      <c r="B5" s="7" t="s">
        <v>23</v>
      </c>
      <c r="C5" s="11">
        <v>294</v>
      </c>
      <c r="D5" s="11">
        <v>36</v>
      </c>
      <c r="E5" s="11">
        <v>1</v>
      </c>
      <c r="F5" s="11">
        <v>19</v>
      </c>
      <c r="G5" s="11">
        <v>5</v>
      </c>
      <c r="H5" s="15">
        <v>1.3788395904436861</v>
      </c>
      <c r="I5" s="11">
        <v>405.3788395904437</v>
      </c>
      <c r="J5" s="7">
        <v>18</v>
      </c>
      <c r="K5" s="11">
        <v>113.17391304347825</v>
      </c>
      <c r="L5" s="7">
        <v>127</v>
      </c>
      <c r="M5" s="7"/>
      <c r="N5" s="14">
        <f t="shared" si="0"/>
        <v>663.55275263392195</v>
      </c>
    </row>
    <row r="6" spans="1:14" x14ac:dyDescent="0.35">
      <c r="A6" s="6">
        <v>85811</v>
      </c>
      <c r="B6" s="7" t="s">
        <v>24</v>
      </c>
      <c r="C6" s="11">
        <v>18</v>
      </c>
      <c r="D6" s="11">
        <v>2</v>
      </c>
      <c r="E6" s="11">
        <v>1</v>
      </c>
      <c r="F6" s="11">
        <v>0</v>
      </c>
      <c r="G6" s="11">
        <v>0</v>
      </c>
      <c r="H6" s="16">
        <v>1.3473370003996259</v>
      </c>
      <c r="I6" s="11">
        <v>24.252066007193267</v>
      </c>
      <c r="J6" s="7">
        <v>0</v>
      </c>
      <c r="K6" s="11">
        <v>0</v>
      </c>
      <c r="L6" s="7">
        <v>21</v>
      </c>
      <c r="M6" s="7"/>
      <c r="N6" s="14">
        <f t="shared" si="0"/>
        <v>45.252066007193264</v>
      </c>
    </row>
    <row r="7" spans="1:14" x14ac:dyDescent="0.35">
      <c r="A7" s="6">
        <v>85812</v>
      </c>
      <c r="B7" s="7" t="s">
        <v>25</v>
      </c>
      <c r="C7" s="11">
        <v>81</v>
      </c>
      <c r="D7" s="11">
        <v>8</v>
      </c>
      <c r="E7" s="11">
        <v>0</v>
      </c>
      <c r="F7" s="11">
        <v>39</v>
      </c>
      <c r="G7" s="11">
        <v>1</v>
      </c>
      <c r="H7" s="15">
        <v>1.5128205128205128</v>
      </c>
      <c r="I7" s="11">
        <v>122.53846153846153</v>
      </c>
      <c r="J7" s="7">
        <v>5</v>
      </c>
      <c r="K7" s="11">
        <v>232.30434782608694</v>
      </c>
      <c r="L7" s="7">
        <v>85</v>
      </c>
      <c r="M7" s="7"/>
      <c r="N7" s="14">
        <f t="shared" si="0"/>
        <v>444.84280936454849</v>
      </c>
    </row>
    <row r="8" spans="1:14" x14ac:dyDescent="0.35">
      <c r="A8" s="6">
        <v>85813</v>
      </c>
      <c r="B8" s="7" t="s">
        <v>26</v>
      </c>
      <c r="C8" s="11">
        <v>38</v>
      </c>
      <c r="D8" s="11">
        <v>5</v>
      </c>
      <c r="E8" s="11">
        <v>0</v>
      </c>
      <c r="F8" s="11">
        <v>0</v>
      </c>
      <c r="G8" s="11">
        <v>0</v>
      </c>
      <c r="H8" s="16">
        <v>1.3473370003996259</v>
      </c>
      <c r="I8" s="11">
        <v>51.198806015185781</v>
      </c>
      <c r="J8" s="7">
        <v>2</v>
      </c>
      <c r="K8" s="11">
        <v>0</v>
      </c>
      <c r="L8" s="7">
        <v>304</v>
      </c>
      <c r="M8" s="7"/>
      <c r="N8" s="14">
        <f t="shared" si="0"/>
        <v>357.19880601518577</v>
      </c>
    </row>
    <row r="9" spans="1:14" x14ac:dyDescent="0.35">
      <c r="A9" s="6">
        <v>85815</v>
      </c>
      <c r="B9" s="7" t="s">
        <v>27</v>
      </c>
      <c r="C9" s="11" t="s">
        <v>28</v>
      </c>
      <c r="D9" s="11" t="s">
        <v>28</v>
      </c>
      <c r="E9" s="11" t="s">
        <v>28</v>
      </c>
      <c r="F9" s="11" t="s">
        <v>28</v>
      </c>
      <c r="G9" s="11" t="s">
        <v>28</v>
      </c>
      <c r="H9" s="15"/>
      <c r="I9" s="11"/>
      <c r="J9" s="39"/>
      <c r="K9" s="11" t="s">
        <v>28</v>
      </c>
      <c r="L9" s="7" t="s">
        <v>28</v>
      </c>
      <c r="M9" s="7">
        <v>235</v>
      </c>
      <c r="N9" s="14">
        <f t="shared" si="0"/>
        <v>235</v>
      </c>
    </row>
    <row r="10" spans="1:14" x14ac:dyDescent="0.35">
      <c r="A10" s="6">
        <v>85822</v>
      </c>
      <c r="B10" s="7" t="s">
        <v>29</v>
      </c>
      <c r="C10" s="11" t="s">
        <v>28</v>
      </c>
      <c r="D10" s="11" t="s">
        <v>28</v>
      </c>
      <c r="E10" s="11" t="s">
        <v>28</v>
      </c>
      <c r="F10" s="11" t="s">
        <v>28</v>
      </c>
      <c r="G10" s="11" t="s">
        <v>28</v>
      </c>
      <c r="H10" s="15"/>
      <c r="I10" s="11"/>
      <c r="J10" s="11">
        <v>7</v>
      </c>
      <c r="K10" s="11" t="s">
        <v>28</v>
      </c>
      <c r="L10" s="11">
        <v>174</v>
      </c>
      <c r="M10" s="11"/>
      <c r="N10" s="14">
        <f t="shared" si="0"/>
        <v>181</v>
      </c>
    </row>
    <row r="11" spans="1:14" x14ac:dyDescent="0.35">
      <c r="A11" s="6">
        <v>85823</v>
      </c>
      <c r="B11" s="7" t="s">
        <v>30</v>
      </c>
      <c r="C11" s="11" t="s">
        <v>28</v>
      </c>
      <c r="D11" s="11" t="s">
        <v>28</v>
      </c>
      <c r="E11" s="11" t="s">
        <v>28</v>
      </c>
      <c r="F11" s="11" t="s">
        <v>28</v>
      </c>
      <c r="G11" s="11" t="s">
        <v>28</v>
      </c>
      <c r="H11" s="15"/>
      <c r="I11" s="11"/>
      <c r="J11" s="11">
        <v>3</v>
      </c>
      <c r="K11" s="11" t="s">
        <v>28</v>
      </c>
      <c r="L11" s="11">
        <v>28</v>
      </c>
      <c r="M11" s="11"/>
      <c r="N11" s="14">
        <f t="shared" si="0"/>
        <v>31</v>
      </c>
    </row>
    <row r="12" spans="1:14" x14ac:dyDescent="0.35">
      <c r="A12" s="6">
        <v>85824</v>
      </c>
      <c r="B12" s="7" t="s">
        <v>22</v>
      </c>
      <c r="C12" s="11" t="s">
        <v>28</v>
      </c>
      <c r="D12" s="11" t="s">
        <v>28</v>
      </c>
      <c r="E12" s="11" t="s">
        <v>28</v>
      </c>
      <c r="F12" s="11" t="s">
        <v>28</v>
      </c>
      <c r="G12" s="11" t="s">
        <v>28</v>
      </c>
      <c r="H12" s="15"/>
      <c r="I12" s="11"/>
      <c r="J12" s="11">
        <v>14</v>
      </c>
      <c r="K12" s="11" t="s">
        <v>28</v>
      </c>
      <c r="L12" s="11">
        <v>64</v>
      </c>
      <c r="M12" s="11"/>
      <c r="N12" s="14">
        <f t="shared" si="0"/>
        <v>78</v>
      </c>
    </row>
    <row r="13" spans="1:14" ht="15" customHeight="1" x14ac:dyDescent="0.35">
      <c r="A13" s="6">
        <v>85825</v>
      </c>
      <c r="B13" s="7" t="s">
        <v>31</v>
      </c>
      <c r="C13" s="266" t="s">
        <v>32</v>
      </c>
      <c r="D13" s="267"/>
      <c r="E13" s="267"/>
      <c r="F13" s="267"/>
      <c r="G13" s="267"/>
      <c r="H13" s="268"/>
      <c r="I13" s="268"/>
      <c r="J13" s="268"/>
      <c r="K13" s="269"/>
      <c r="L13" s="11">
        <v>18</v>
      </c>
      <c r="M13" s="11"/>
      <c r="N13" s="14">
        <f t="shared" si="0"/>
        <v>18</v>
      </c>
    </row>
    <row r="14" spans="1:14" ht="15" customHeight="1" x14ac:dyDescent="0.35">
      <c r="A14" s="6">
        <v>85826</v>
      </c>
      <c r="B14" s="7" t="s">
        <v>33</v>
      </c>
      <c r="C14" s="11">
        <v>8</v>
      </c>
      <c r="D14" s="11">
        <v>0</v>
      </c>
      <c r="E14" s="11">
        <v>0</v>
      </c>
      <c r="F14" s="11">
        <v>0</v>
      </c>
      <c r="G14" s="11">
        <v>0</v>
      </c>
      <c r="H14" s="16">
        <v>1.3473370003996259</v>
      </c>
      <c r="I14" s="11">
        <v>10.778696003197007</v>
      </c>
      <c r="J14" s="11">
        <v>2</v>
      </c>
      <c r="K14" s="11">
        <v>0</v>
      </c>
      <c r="L14" s="11">
        <v>12</v>
      </c>
      <c r="M14" s="11"/>
      <c r="N14" s="14">
        <f t="shared" si="0"/>
        <v>24.778696003197005</v>
      </c>
    </row>
    <row r="15" spans="1:14" x14ac:dyDescent="0.35">
      <c r="A15" s="6">
        <v>85827</v>
      </c>
      <c r="B15" s="7" t="s">
        <v>34</v>
      </c>
      <c r="C15" s="11" t="s">
        <v>28</v>
      </c>
      <c r="D15" s="11" t="s">
        <v>28</v>
      </c>
      <c r="E15" s="11" t="s">
        <v>28</v>
      </c>
      <c r="F15" s="11" t="s">
        <v>28</v>
      </c>
      <c r="G15" s="11" t="s">
        <v>28</v>
      </c>
      <c r="H15" s="15"/>
      <c r="I15" s="11"/>
      <c r="J15" s="11">
        <v>0</v>
      </c>
      <c r="K15" s="11" t="s">
        <v>28</v>
      </c>
      <c r="L15" s="11">
        <v>0</v>
      </c>
      <c r="M15" s="11"/>
      <c r="N15" s="14">
        <f t="shared" si="0"/>
        <v>0</v>
      </c>
    </row>
    <row r="16" spans="1:14" x14ac:dyDescent="0.35">
      <c r="A16" s="6">
        <v>85835</v>
      </c>
      <c r="B16" s="7" t="s">
        <v>35</v>
      </c>
      <c r="C16" s="11" t="s">
        <v>28</v>
      </c>
      <c r="D16" s="11" t="s">
        <v>28</v>
      </c>
      <c r="E16" s="11" t="s">
        <v>28</v>
      </c>
      <c r="F16" s="11" t="s">
        <v>28</v>
      </c>
      <c r="G16" s="11" t="s">
        <v>28</v>
      </c>
      <c r="H16" s="15"/>
      <c r="I16" s="11"/>
      <c r="J16" s="17"/>
      <c r="K16" s="11" t="s">
        <v>28</v>
      </c>
      <c r="L16" s="11" t="s">
        <v>28</v>
      </c>
      <c r="M16" s="11">
        <v>327</v>
      </c>
      <c r="N16" s="14">
        <f t="shared" si="0"/>
        <v>327</v>
      </c>
    </row>
    <row r="17" spans="1:19" x14ac:dyDescent="0.35">
      <c r="A17" s="6">
        <v>85836</v>
      </c>
      <c r="B17" s="7" t="s">
        <v>36</v>
      </c>
      <c r="C17" s="11">
        <v>2</v>
      </c>
      <c r="D17" s="11">
        <v>1</v>
      </c>
      <c r="E17" s="11">
        <v>0</v>
      </c>
      <c r="F17" s="11">
        <v>82</v>
      </c>
      <c r="G17" s="18">
        <v>0</v>
      </c>
      <c r="H17" s="16">
        <v>1.3473370003996259</v>
      </c>
      <c r="I17" s="11">
        <v>2.6946740007992518</v>
      </c>
      <c r="J17" s="11">
        <v>0</v>
      </c>
      <c r="K17" s="11">
        <v>565.86956521739125</v>
      </c>
      <c r="L17" s="11">
        <v>165</v>
      </c>
      <c r="M17" s="11"/>
      <c r="N17" s="14">
        <f t="shared" si="0"/>
        <v>733.56423921819055</v>
      </c>
    </row>
    <row r="18" spans="1:19" x14ac:dyDescent="0.35">
      <c r="A18" s="6">
        <v>85837</v>
      </c>
      <c r="B18" s="7" t="s">
        <v>37</v>
      </c>
      <c r="C18" s="11" t="s">
        <v>28</v>
      </c>
      <c r="D18" s="11" t="s">
        <v>28</v>
      </c>
      <c r="E18" s="11" t="s">
        <v>28</v>
      </c>
      <c r="F18" s="11" t="s">
        <v>28</v>
      </c>
      <c r="G18" s="11" t="s">
        <v>28</v>
      </c>
      <c r="H18" s="15"/>
      <c r="I18" s="11"/>
      <c r="J18" s="11">
        <v>1</v>
      </c>
      <c r="K18" s="11" t="s">
        <v>28</v>
      </c>
      <c r="L18" s="11">
        <v>101</v>
      </c>
      <c r="M18" s="11"/>
      <c r="N18" s="14">
        <f t="shared" si="0"/>
        <v>102</v>
      </c>
    </row>
    <row r="19" spans="1:19" x14ac:dyDescent="0.35">
      <c r="A19" s="6">
        <v>85838</v>
      </c>
      <c r="B19" s="7" t="s">
        <v>38</v>
      </c>
      <c r="C19" s="11">
        <v>74</v>
      </c>
      <c r="D19" s="11">
        <v>1</v>
      </c>
      <c r="E19" s="11">
        <v>0</v>
      </c>
      <c r="F19" s="11">
        <v>1</v>
      </c>
      <c r="G19" s="11">
        <v>0</v>
      </c>
      <c r="H19" s="270" t="s">
        <v>39</v>
      </c>
      <c r="I19" s="271"/>
      <c r="J19" s="11">
        <v>6</v>
      </c>
      <c r="K19" s="11">
        <v>5.9565217391304346</v>
      </c>
      <c r="L19" s="11">
        <v>511</v>
      </c>
      <c r="M19" s="11"/>
      <c r="N19" s="14">
        <f t="shared" si="0"/>
        <v>522.95652173913038</v>
      </c>
    </row>
    <row r="20" spans="1:19" x14ac:dyDescent="0.35">
      <c r="A20" s="6">
        <v>85839</v>
      </c>
      <c r="B20" s="7" t="s">
        <v>40</v>
      </c>
      <c r="C20" s="11"/>
      <c r="D20" s="11"/>
      <c r="E20" s="11"/>
      <c r="F20" s="11"/>
      <c r="G20" s="11"/>
      <c r="H20" s="19"/>
      <c r="I20" s="11"/>
      <c r="J20" s="7">
        <v>4</v>
      </c>
      <c r="K20" s="11" t="s">
        <v>28</v>
      </c>
      <c r="L20" s="7">
        <v>175</v>
      </c>
      <c r="M20" s="7"/>
      <c r="N20" s="14">
        <f t="shared" si="0"/>
        <v>179</v>
      </c>
    </row>
    <row r="21" spans="1:19" x14ac:dyDescent="0.35">
      <c r="A21" s="6">
        <v>85840</v>
      </c>
      <c r="B21" s="7" t="s">
        <v>41</v>
      </c>
      <c r="C21" s="11">
        <v>31</v>
      </c>
      <c r="D21" s="11">
        <v>5</v>
      </c>
      <c r="E21" s="11">
        <v>0</v>
      </c>
      <c r="F21" s="11">
        <v>3</v>
      </c>
      <c r="G21" s="11">
        <v>0</v>
      </c>
      <c r="H21" s="20">
        <v>1.3473370003996259</v>
      </c>
      <c r="I21" s="11">
        <v>41.767447012388402</v>
      </c>
      <c r="J21" s="7">
        <v>1</v>
      </c>
      <c r="K21" s="11">
        <v>17.869565217391305</v>
      </c>
      <c r="L21" s="7">
        <v>5</v>
      </c>
      <c r="M21" s="7"/>
      <c r="N21" s="14">
        <f t="shared" si="0"/>
        <v>65.637012229779714</v>
      </c>
    </row>
    <row r="22" spans="1:19" x14ac:dyDescent="0.35">
      <c r="A22" s="6">
        <v>85841</v>
      </c>
      <c r="B22" s="7" t="s">
        <v>42</v>
      </c>
      <c r="C22" s="11">
        <v>221</v>
      </c>
      <c r="D22" s="11">
        <v>18</v>
      </c>
      <c r="E22" s="11">
        <v>0</v>
      </c>
      <c r="F22" s="12" t="s">
        <v>63</v>
      </c>
      <c r="G22" s="11">
        <v>0</v>
      </c>
      <c r="H22" s="13">
        <v>1.45662100456621</v>
      </c>
      <c r="I22" s="11">
        <v>321.91324200913243</v>
      </c>
      <c r="J22" s="7">
        <v>5</v>
      </c>
      <c r="K22" s="11">
        <v>0</v>
      </c>
      <c r="L22" s="7">
        <v>147</v>
      </c>
      <c r="M22" s="7"/>
      <c r="N22" s="14">
        <f t="shared" si="0"/>
        <v>473.91324200913243</v>
      </c>
    </row>
    <row r="23" spans="1:19" x14ac:dyDescent="0.35">
      <c r="A23" s="6">
        <v>85842</v>
      </c>
      <c r="B23" s="7" t="s">
        <v>44</v>
      </c>
      <c r="C23" s="11" t="s">
        <v>28</v>
      </c>
      <c r="D23" s="11" t="s">
        <v>28</v>
      </c>
      <c r="E23" s="11" t="s">
        <v>28</v>
      </c>
      <c r="F23" s="11" t="s">
        <v>28</v>
      </c>
      <c r="G23" s="11" t="s">
        <v>28</v>
      </c>
      <c r="H23" s="13"/>
      <c r="I23" s="11"/>
      <c r="J23" s="17">
        <v>0</v>
      </c>
      <c r="K23" s="11">
        <v>83.391304347826079</v>
      </c>
      <c r="L23" s="7" t="s">
        <v>28</v>
      </c>
      <c r="M23" s="7"/>
      <c r="N23" s="14">
        <f t="shared" si="0"/>
        <v>83.391304347826079</v>
      </c>
    </row>
    <row r="24" spans="1:19" x14ac:dyDescent="0.35">
      <c r="A24" s="6">
        <v>85843</v>
      </c>
      <c r="B24" s="7" t="s">
        <v>45</v>
      </c>
      <c r="C24" s="11" t="s">
        <v>28</v>
      </c>
      <c r="D24" s="11" t="s">
        <v>28</v>
      </c>
      <c r="E24" s="11" t="s">
        <v>28</v>
      </c>
      <c r="F24" s="11" t="s">
        <v>28</v>
      </c>
      <c r="G24" s="11" t="s">
        <v>28</v>
      </c>
      <c r="H24" s="13"/>
      <c r="I24" s="11"/>
      <c r="J24" s="17">
        <v>0</v>
      </c>
      <c r="K24" s="11">
        <v>101.26086956521739</v>
      </c>
      <c r="L24" s="7" t="s">
        <v>28</v>
      </c>
      <c r="M24" s="7"/>
      <c r="N24" s="14">
        <f t="shared" si="0"/>
        <v>101.26086956521739</v>
      </c>
    </row>
    <row r="25" spans="1:19" x14ac:dyDescent="0.35">
      <c r="A25" s="6">
        <v>85844</v>
      </c>
      <c r="B25" s="7" t="s">
        <v>31</v>
      </c>
      <c r="C25" s="11"/>
      <c r="D25" s="11"/>
      <c r="E25" s="11"/>
      <c r="F25" s="11"/>
      <c r="G25" s="11"/>
      <c r="H25" s="13"/>
      <c r="I25" s="11"/>
      <c r="J25" s="7">
        <v>6</v>
      </c>
      <c r="K25" s="11" t="s">
        <v>28</v>
      </c>
      <c r="L25" s="7">
        <v>55</v>
      </c>
      <c r="M25" s="7"/>
      <c r="N25" s="14">
        <f t="shared" si="0"/>
        <v>61</v>
      </c>
    </row>
    <row r="26" spans="1:19" x14ac:dyDescent="0.35">
      <c r="A26" s="6"/>
      <c r="B26" s="21" t="s">
        <v>46</v>
      </c>
      <c r="C26" s="22">
        <f t="shared" ref="C26:N26" si="1">SUM(C3:C25)</f>
        <v>1341</v>
      </c>
      <c r="D26" s="22">
        <f t="shared" si="1"/>
        <v>124</v>
      </c>
      <c r="E26" s="22">
        <f t="shared" si="1"/>
        <v>2</v>
      </c>
      <c r="F26" s="22">
        <f t="shared" si="1"/>
        <v>148</v>
      </c>
      <c r="G26" s="22">
        <f t="shared" si="1"/>
        <v>9</v>
      </c>
      <c r="H26" s="22"/>
      <c r="I26" s="22">
        <f t="shared" si="1"/>
        <v>1806.7789175358985</v>
      </c>
      <c r="J26" s="22">
        <f t="shared" si="1"/>
        <v>91</v>
      </c>
      <c r="K26" s="22">
        <f t="shared" si="1"/>
        <v>1143.6521739130435</v>
      </c>
      <c r="L26" s="22">
        <f t="shared" si="1"/>
        <v>2509</v>
      </c>
      <c r="M26" s="22">
        <f t="shared" si="1"/>
        <v>562</v>
      </c>
      <c r="N26" s="23">
        <f t="shared" si="1"/>
        <v>6112.4310914489415</v>
      </c>
    </row>
    <row r="27" spans="1:19" ht="15" thickBot="1" x14ac:dyDescent="0.4">
      <c r="A27" s="24"/>
      <c r="B27" s="25"/>
      <c r="C27" s="272" t="s">
        <v>47</v>
      </c>
      <c r="D27" s="273"/>
      <c r="E27" s="273"/>
      <c r="F27" s="273"/>
      <c r="G27" s="274"/>
      <c r="H27" s="26">
        <v>1.3473370003996259</v>
      </c>
      <c r="I27" s="27">
        <f>I26/$N$26</f>
        <v>0.29559088528024691</v>
      </c>
      <c r="J27" s="27">
        <f t="shared" ref="J27:N27" si="2">J26/$N$26</f>
        <v>1.4887693397035679E-2</v>
      </c>
      <c r="K27" s="27">
        <f t="shared" si="2"/>
        <v>0.18710266942934856</v>
      </c>
      <c r="L27" s="27">
        <f t="shared" si="2"/>
        <v>0.41047497508969805</v>
      </c>
      <c r="M27" s="27">
        <f t="shared" si="2"/>
        <v>9.1943776803670899E-2</v>
      </c>
      <c r="N27" s="27">
        <f t="shared" si="2"/>
        <v>1</v>
      </c>
      <c r="P27" s="29"/>
    </row>
    <row r="28" spans="1:19" s="31" customFormat="1" ht="12" customHeight="1" thickTop="1" x14ac:dyDescent="0.25">
      <c r="A28" s="275" t="s">
        <v>48</v>
      </c>
      <c r="B28" s="276"/>
      <c r="C28" s="276"/>
      <c r="D28" s="276"/>
      <c r="E28" s="276"/>
      <c r="F28" s="276"/>
      <c r="G28" s="276"/>
      <c r="H28" s="276"/>
      <c r="I28" s="276"/>
      <c r="J28" s="30">
        <f>SUM(C26:G26)</f>
        <v>1624</v>
      </c>
      <c r="K28" s="38"/>
      <c r="L28" s="38"/>
      <c r="M28" s="30">
        <f>SUM(M13:M27)</f>
        <v>889.09194377680365</v>
      </c>
      <c r="N28" s="30">
        <f>SUM(N13:N27)</f>
        <v>8805.9329765614148</v>
      </c>
      <c r="O28" s="30">
        <f>M28+N28</f>
        <v>9695.0249203382191</v>
      </c>
      <c r="S28" s="32">
        <v>85826</v>
      </c>
    </row>
    <row r="29" spans="1:19" s="31" customFormat="1" ht="14.25" customHeight="1" x14ac:dyDescent="0.25">
      <c r="A29" s="276"/>
      <c r="B29" s="276"/>
      <c r="C29" s="276"/>
      <c r="D29" s="276"/>
      <c r="E29" s="276"/>
      <c r="F29" s="276"/>
      <c r="G29" s="276"/>
      <c r="H29" s="276"/>
      <c r="I29" s="276"/>
      <c r="S29" s="32">
        <v>85827</v>
      </c>
    </row>
    <row r="30" spans="1:19" s="31" customFormat="1" ht="13.5" customHeight="1" x14ac:dyDescent="0.25">
      <c r="A30" s="275" t="s">
        <v>49</v>
      </c>
      <c r="B30" s="276"/>
      <c r="C30" s="276"/>
      <c r="D30" s="276"/>
      <c r="E30" s="276"/>
      <c r="F30" s="276"/>
      <c r="G30" s="276"/>
      <c r="H30" s="276"/>
      <c r="I30" s="276"/>
      <c r="S30" s="32"/>
    </row>
    <row r="31" spans="1:19" s="31" customFormat="1" ht="11.25" customHeight="1" x14ac:dyDescent="0.25">
      <c r="A31" s="276"/>
      <c r="B31" s="276"/>
      <c r="C31" s="276">
        <f>SUM(C26,C46)</f>
        <v>1341</v>
      </c>
      <c r="D31" s="276">
        <f>SUM(D26,D46)</f>
        <v>124</v>
      </c>
      <c r="E31" s="276">
        <f>SUM(E26,E46)</f>
        <v>2</v>
      </c>
      <c r="F31" s="276">
        <f>SUM(F26,F46)</f>
        <v>148</v>
      </c>
      <c r="G31" s="276">
        <f>SUM(G26,G46)</f>
        <v>9</v>
      </c>
      <c r="H31" s="276">
        <f>SUM(H13:H24)</f>
        <v>5.4986320057650877</v>
      </c>
      <c r="I31" s="276"/>
      <c r="S31" s="32">
        <v>85828</v>
      </c>
    </row>
    <row r="32" spans="1:19" s="31" customFormat="1" ht="11.25" customHeight="1" x14ac:dyDescent="0.25">
      <c r="A32" s="261" t="s">
        <v>50</v>
      </c>
      <c r="B32" s="261"/>
      <c r="C32" s="261"/>
      <c r="D32" s="261"/>
      <c r="E32" s="261"/>
      <c r="F32" s="261"/>
      <c r="G32" s="261"/>
      <c r="H32" s="261"/>
      <c r="I32" s="261"/>
      <c r="S32" s="32"/>
    </row>
    <row r="33" spans="1:19" s="31" customFormat="1" ht="12" customHeight="1" x14ac:dyDescent="0.25">
      <c r="A33" s="261" t="s">
        <v>51</v>
      </c>
      <c r="B33" s="261"/>
      <c r="C33" s="261"/>
      <c r="D33" s="261"/>
      <c r="E33" s="261"/>
      <c r="F33" s="261"/>
      <c r="G33" s="261"/>
      <c r="H33" s="261"/>
      <c r="I33" s="261"/>
      <c r="S33" s="32"/>
    </row>
    <row r="34" spans="1:19" s="31" customFormat="1" ht="22.5" customHeight="1" x14ac:dyDescent="0.25">
      <c r="A34" s="261" t="s">
        <v>52</v>
      </c>
      <c r="B34" s="261"/>
      <c r="C34" s="261"/>
      <c r="D34" s="261"/>
      <c r="E34" s="261"/>
      <c r="F34" s="261"/>
      <c r="G34" s="261"/>
      <c r="H34" s="261"/>
      <c r="I34" s="261"/>
      <c r="S34" s="32"/>
    </row>
    <row r="35" spans="1:19" s="31" customFormat="1" ht="12" customHeight="1" x14ac:dyDescent="0.25">
      <c r="A35" s="261" t="s">
        <v>53</v>
      </c>
      <c r="B35" s="261"/>
      <c r="C35" s="261"/>
      <c r="D35" s="261"/>
      <c r="E35" s="261"/>
      <c r="F35" s="261"/>
      <c r="G35" s="261"/>
      <c r="H35" s="261"/>
      <c r="I35" s="261"/>
      <c r="S35" s="32"/>
    </row>
    <row r="36" spans="1:19" s="31" customFormat="1" ht="12" customHeight="1" x14ac:dyDescent="0.25">
      <c r="A36" s="261" t="s">
        <v>54</v>
      </c>
      <c r="B36" s="261"/>
      <c r="C36" s="261"/>
      <c r="D36" s="261"/>
      <c r="E36" s="261"/>
      <c r="F36" s="261"/>
      <c r="G36" s="261"/>
      <c r="H36" s="261"/>
      <c r="I36" s="261"/>
      <c r="S36" s="32"/>
    </row>
    <row r="37" spans="1:19" s="31" customFormat="1" ht="12" customHeight="1" x14ac:dyDescent="0.25">
      <c r="A37" s="261" t="s">
        <v>55</v>
      </c>
      <c r="B37" s="261"/>
      <c r="C37" s="261"/>
      <c r="D37" s="261"/>
      <c r="E37" s="261"/>
      <c r="F37" s="261"/>
      <c r="G37" s="261"/>
      <c r="H37" s="261"/>
      <c r="I37" s="261"/>
      <c r="S37" s="32"/>
    </row>
    <row r="38" spans="1:19" s="31" customFormat="1" ht="41.25" customHeight="1" x14ac:dyDescent="0.25">
      <c r="A38" s="261" t="s">
        <v>56</v>
      </c>
      <c r="B38" s="261"/>
      <c r="C38" s="261"/>
      <c r="D38" s="261"/>
      <c r="E38" s="261"/>
      <c r="F38" s="261"/>
      <c r="G38" s="261"/>
      <c r="H38" s="261"/>
      <c r="I38" s="261"/>
      <c r="S38" s="32"/>
    </row>
    <row r="39" spans="1:19" s="31" customFormat="1" ht="17.25" customHeight="1" x14ac:dyDescent="0.25">
      <c r="A39" s="261" t="s">
        <v>57</v>
      </c>
      <c r="B39" s="261"/>
      <c r="C39" s="261"/>
      <c r="D39" s="261"/>
      <c r="E39" s="261"/>
      <c r="F39" s="261"/>
      <c r="G39" s="261"/>
      <c r="H39" s="261"/>
      <c r="I39" s="261"/>
      <c r="S39" s="32"/>
    </row>
    <row r="40" spans="1:19" s="31" customFormat="1" ht="12" customHeight="1" x14ac:dyDescent="0.25">
      <c r="A40" s="262"/>
      <c r="B40" s="262"/>
      <c r="C40" s="262"/>
      <c r="D40" s="262"/>
      <c r="E40" s="262"/>
      <c r="F40" s="262"/>
      <c r="G40" s="262"/>
      <c r="H40" s="262"/>
      <c r="I40" s="262"/>
      <c r="S40" s="33"/>
    </row>
    <row r="41" spans="1:19" s="31" customFormat="1" ht="15.75" customHeight="1" x14ac:dyDescent="0.25">
      <c r="A41" s="262"/>
      <c r="B41" s="262"/>
      <c r="C41" s="262"/>
      <c r="D41" s="262"/>
      <c r="E41" s="262"/>
      <c r="F41" s="262"/>
      <c r="G41" s="262"/>
      <c r="H41" s="262"/>
      <c r="I41" s="262"/>
    </row>
    <row r="42" spans="1:19" x14ac:dyDescent="0.35">
      <c r="A42" s="34" t="s">
        <v>58</v>
      </c>
      <c r="P42" s="35"/>
    </row>
    <row r="43" spans="1:19" x14ac:dyDescent="0.35">
      <c r="A43" s="34" t="s">
        <v>59</v>
      </c>
    </row>
    <row r="44" spans="1:19" x14ac:dyDescent="0.35">
      <c r="A44" s="36" t="s">
        <v>60</v>
      </c>
    </row>
  </sheetData>
  <mergeCells count="14">
    <mergeCell ref="A30:I31"/>
    <mergeCell ref="A1:N1"/>
    <mergeCell ref="C13:K13"/>
    <mergeCell ref="H19:I19"/>
    <mergeCell ref="C27:G27"/>
    <mergeCell ref="A28:I29"/>
    <mergeCell ref="A38:I38"/>
    <mergeCell ref="A39:I41"/>
    <mergeCell ref="A32:I32"/>
    <mergeCell ref="A33:I33"/>
    <mergeCell ref="A34:I34"/>
    <mergeCell ref="A35:I35"/>
    <mergeCell ref="A36:I36"/>
    <mergeCell ref="A37:I37"/>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2045 Transport Statistics Tameside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0D71-F35A-417C-AEFA-D83EDCDF071E}">
  <sheetPr>
    <pageSetUpPr fitToPage="1"/>
  </sheetPr>
  <dimension ref="A1:T29"/>
  <sheetViews>
    <sheetView zoomScale="90" zoomScaleNormal="90" workbookViewId="0">
      <selection sqref="A1:K1"/>
    </sheetView>
  </sheetViews>
  <sheetFormatPr defaultColWidth="9.1796875" defaultRowHeight="14.5" x14ac:dyDescent="0.35"/>
  <cols>
    <col min="1" max="1" width="7.1796875" style="35" customWidth="1"/>
    <col min="2" max="2" width="31.1796875" style="5" customWidth="1"/>
    <col min="3" max="3" width="6.453125" style="5" customWidth="1"/>
    <col min="4" max="4" width="5.81640625" style="5" customWidth="1"/>
    <col min="5" max="5" width="6.26953125" style="5" customWidth="1"/>
    <col min="6" max="6" width="6.7265625" style="5" customWidth="1"/>
    <col min="7" max="7" width="13.1796875" style="5" customWidth="1"/>
    <col min="8" max="8" width="14.7265625" style="5" customWidth="1"/>
    <col min="9" max="9" width="9.453125" style="5" customWidth="1"/>
    <col min="10" max="10" width="12.453125" style="5" customWidth="1"/>
    <col min="11" max="11" width="8.26953125" style="5" customWidth="1"/>
    <col min="12" max="12" width="27.7265625" style="5" customWidth="1"/>
    <col min="13" max="16384" width="9.1796875" style="5"/>
  </cols>
  <sheetData>
    <row r="1" spans="1:20" ht="15" thickTop="1" x14ac:dyDescent="0.35">
      <c r="A1" s="263" t="s">
        <v>64</v>
      </c>
      <c r="B1" s="264"/>
      <c r="C1" s="264"/>
      <c r="D1" s="264"/>
      <c r="E1" s="264"/>
      <c r="F1" s="264"/>
      <c r="G1" s="264"/>
      <c r="H1" s="264"/>
      <c r="I1" s="264"/>
      <c r="J1" s="264"/>
      <c r="K1" s="264"/>
      <c r="L1" s="265"/>
    </row>
    <row r="2" spans="1:20" x14ac:dyDescent="0.35">
      <c r="A2" s="6" t="s">
        <v>6</v>
      </c>
      <c r="B2" s="7" t="s">
        <v>7</v>
      </c>
      <c r="C2" s="8" t="s">
        <v>8</v>
      </c>
      <c r="D2" s="8" t="s">
        <v>9</v>
      </c>
      <c r="E2" s="8" t="s">
        <v>10</v>
      </c>
      <c r="F2" s="8" t="s">
        <v>11</v>
      </c>
      <c r="G2" s="9" t="s">
        <v>12</v>
      </c>
      <c r="H2" s="9" t="s">
        <v>65</v>
      </c>
      <c r="I2" s="9" t="s">
        <v>14</v>
      </c>
      <c r="J2" s="9" t="s">
        <v>15</v>
      </c>
      <c r="K2" s="9" t="s">
        <v>17</v>
      </c>
      <c r="L2" s="10" t="s">
        <v>19</v>
      </c>
    </row>
    <row r="3" spans="1:20" x14ac:dyDescent="0.35">
      <c r="A3" s="6">
        <v>85829</v>
      </c>
      <c r="B3" s="7" t="s">
        <v>66</v>
      </c>
      <c r="C3" s="11" t="s">
        <v>28</v>
      </c>
      <c r="D3" s="11" t="s">
        <v>28</v>
      </c>
      <c r="E3" s="11" t="s">
        <v>28</v>
      </c>
      <c r="F3" s="40" t="s">
        <v>28</v>
      </c>
      <c r="G3" s="11" t="s">
        <v>28</v>
      </c>
      <c r="H3" s="13"/>
      <c r="I3" s="11" t="s">
        <v>28</v>
      </c>
      <c r="J3" s="7">
        <v>0</v>
      </c>
      <c r="K3" s="7">
        <v>24</v>
      </c>
      <c r="L3" s="14">
        <f>SUM(I3:K3)</f>
        <v>24</v>
      </c>
    </row>
    <row r="4" spans="1:20" x14ac:dyDescent="0.35">
      <c r="A4" s="6">
        <v>85830</v>
      </c>
      <c r="B4" s="7" t="s">
        <v>67</v>
      </c>
      <c r="C4" s="11">
        <v>52</v>
      </c>
      <c r="D4" s="11">
        <v>2</v>
      </c>
      <c r="E4" s="11">
        <v>0</v>
      </c>
      <c r="F4" s="40">
        <v>0</v>
      </c>
      <c r="G4" s="11">
        <v>0</v>
      </c>
      <c r="H4" s="20">
        <v>1.294674809211906</v>
      </c>
      <c r="I4" s="11">
        <v>67.32309007901911</v>
      </c>
      <c r="J4" s="7">
        <v>0</v>
      </c>
      <c r="K4" s="7">
        <v>1</v>
      </c>
      <c r="L4" s="14">
        <f>SUM(I4:K4)</f>
        <v>68.32309007901911</v>
      </c>
    </row>
    <row r="5" spans="1:20" x14ac:dyDescent="0.35">
      <c r="A5" s="6">
        <v>85831</v>
      </c>
      <c r="B5" s="7" t="s">
        <v>68</v>
      </c>
      <c r="C5" s="11" t="s">
        <v>28</v>
      </c>
      <c r="D5" s="11" t="s">
        <v>28</v>
      </c>
      <c r="E5" s="11" t="s">
        <v>28</v>
      </c>
      <c r="F5" s="40" t="s">
        <v>28</v>
      </c>
      <c r="G5" s="11" t="s">
        <v>28</v>
      </c>
      <c r="H5" s="13"/>
      <c r="I5" s="11" t="s">
        <v>28</v>
      </c>
      <c r="J5" s="7">
        <v>0</v>
      </c>
      <c r="K5" s="7">
        <v>27</v>
      </c>
      <c r="L5" s="14">
        <f>SUM(I5:K5)</f>
        <v>27</v>
      </c>
    </row>
    <row r="6" spans="1:20" x14ac:dyDescent="0.35">
      <c r="A6" s="6">
        <v>85832</v>
      </c>
      <c r="B6" s="7" t="s">
        <v>69</v>
      </c>
      <c r="C6" s="11">
        <v>386</v>
      </c>
      <c r="D6" s="11">
        <v>43</v>
      </c>
      <c r="E6" s="11">
        <v>5</v>
      </c>
      <c r="F6" s="40">
        <v>0</v>
      </c>
      <c r="G6" s="11">
        <v>1</v>
      </c>
      <c r="H6" s="20">
        <v>1.294674809211906</v>
      </c>
      <c r="I6" s="11">
        <v>499.74447635579571</v>
      </c>
      <c r="J6" s="7">
        <v>0</v>
      </c>
      <c r="K6" s="7">
        <v>5</v>
      </c>
      <c r="L6" s="14">
        <f>SUM(I6:K6)</f>
        <v>504.74447635579571</v>
      </c>
    </row>
    <row r="7" spans="1:20" x14ac:dyDescent="0.35">
      <c r="A7" s="41"/>
      <c r="B7" s="21" t="s">
        <v>46</v>
      </c>
      <c r="C7" s="22">
        <f>SUM(C3:C6)</f>
        <v>438</v>
      </c>
      <c r="D7" s="22">
        <f t="shared" ref="D7:K7" si="0">SUM(D3:D6)</f>
        <v>45</v>
      </c>
      <c r="E7" s="22">
        <f t="shared" si="0"/>
        <v>5</v>
      </c>
      <c r="F7" s="42">
        <f t="shared" si="0"/>
        <v>0</v>
      </c>
      <c r="G7" s="22">
        <f t="shared" si="0"/>
        <v>1</v>
      </c>
      <c r="H7" s="22"/>
      <c r="I7" s="22">
        <f t="shared" si="0"/>
        <v>567.06756643481481</v>
      </c>
      <c r="J7" s="22">
        <f>SUM(J3:J6)</f>
        <v>0</v>
      </c>
      <c r="K7" s="22">
        <f t="shared" si="0"/>
        <v>57</v>
      </c>
      <c r="L7" s="23">
        <f>SUM(I7:K7)</f>
        <v>624.06756643481481</v>
      </c>
    </row>
    <row r="8" spans="1:20" ht="15" thickBot="1" x14ac:dyDescent="0.4">
      <c r="A8" s="43"/>
      <c r="B8" s="44"/>
      <c r="C8" s="45"/>
      <c r="D8" s="45"/>
      <c r="E8" s="45"/>
      <c r="F8" s="45"/>
      <c r="G8" s="45"/>
      <c r="H8" s="46"/>
      <c r="I8" s="27">
        <f>I7/$L$7</f>
        <v>0.90866373600276862</v>
      </c>
      <c r="J8" s="27">
        <f>J7/$L$7</f>
        <v>0</v>
      </c>
      <c r="K8" s="27">
        <f>K7/$L$7</f>
        <v>9.1336263997231409E-2</v>
      </c>
      <c r="L8" s="47"/>
      <c r="N8" s="29"/>
    </row>
    <row r="9" spans="1:20" ht="15.5" thickTop="1" thickBot="1" x14ac:dyDescent="0.4"/>
    <row r="10" spans="1:20" ht="15" thickTop="1" x14ac:dyDescent="0.35">
      <c r="A10" s="263" t="s">
        <v>70</v>
      </c>
      <c r="B10" s="264"/>
      <c r="C10" s="264"/>
      <c r="D10" s="264"/>
      <c r="E10" s="264"/>
      <c r="F10" s="264"/>
      <c r="G10" s="264"/>
      <c r="H10" s="264"/>
      <c r="I10" s="264"/>
      <c r="J10" s="264"/>
      <c r="K10" s="264"/>
      <c r="L10" s="265"/>
    </row>
    <row r="11" spans="1:20" x14ac:dyDescent="0.35">
      <c r="A11" s="6" t="s">
        <v>6</v>
      </c>
      <c r="B11" s="7" t="s">
        <v>7</v>
      </c>
      <c r="C11" s="8" t="s">
        <v>8</v>
      </c>
      <c r="D11" s="8" t="s">
        <v>9</v>
      </c>
      <c r="E11" s="8" t="s">
        <v>10</v>
      </c>
      <c r="F11" s="8" t="s">
        <v>11</v>
      </c>
      <c r="G11" s="9" t="s">
        <v>12</v>
      </c>
      <c r="H11" s="9" t="s">
        <v>65</v>
      </c>
      <c r="I11" s="9" t="s">
        <v>14</v>
      </c>
      <c r="J11" s="9" t="s">
        <v>15</v>
      </c>
      <c r="K11" s="9" t="s">
        <v>17</v>
      </c>
      <c r="L11" s="10" t="s">
        <v>19</v>
      </c>
    </row>
    <row r="12" spans="1:20" x14ac:dyDescent="0.35">
      <c r="A12" s="6">
        <v>85829</v>
      </c>
      <c r="B12" s="7" t="s">
        <v>66</v>
      </c>
      <c r="C12" s="11" t="s">
        <v>28</v>
      </c>
      <c r="D12" s="11" t="s">
        <v>28</v>
      </c>
      <c r="E12" s="11" t="s">
        <v>28</v>
      </c>
      <c r="F12" s="40" t="s">
        <v>28</v>
      </c>
      <c r="G12" s="11" t="s">
        <v>28</v>
      </c>
      <c r="H12" s="13"/>
      <c r="I12" s="11" t="s">
        <v>28</v>
      </c>
      <c r="J12" s="7">
        <v>1</v>
      </c>
      <c r="K12" s="7">
        <v>96</v>
      </c>
      <c r="L12" s="14">
        <f>SUM(I12:K12)</f>
        <v>97</v>
      </c>
    </row>
    <row r="13" spans="1:20" x14ac:dyDescent="0.35">
      <c r="A13" s="6">
        <v>85830</v>
      </c>
      <c r="B13" s="7" t="s">
        <v>67</v>
      </c>
      <c r="C13" s="11">
        <v>563</v>
      </c>
      <c r="D13" s="11">
        <v>31</v>
      </c>
      <c r="E13" s="11">
        <v>0</v>
      </c>
      <c r="F13" s="40">
        <v>0</v>
      </c>
      <c r="G13" s="11">
        <v>1</v>
      </c>
      <c r="H13" s="20">
        <v>1.4434322445079497</v>
      </c>
      <c r="I13" s="11">
        <v>812.65235365797571</v>
      </c>
      <c r="J13" s="7">
        <v>0</v>
      </c>
      <c r="K13" s="7">
        <v>4</v>
      </c>
      <c r="L13" s="14">
        <f>SUM(I13:K13)</f>
        <v>816.65235365797571</v>
      </c>
    </row>
    <row r="14" spans="1:20" x14ac:dyDescent="0.35">
      <c r="A14" s="6">
        <v>85831</v>
      </c>
      <c r="B14" s="7" t="s">
        <v>68</v>
      </c>
      <c r="C14" s="11" t="s">
        <v>28</v>
      </c>
      <c r="D14" s="11" t="s">
        <v>28</v>
      </c>
      <c r="E14" s="11" t="s">
        <v>28</v>
      </c>
      <c r="F14" s="40" t="s">
        <v>28</v>
      </c>
      <c r="G14" s="11" t="s">
        <v>28</v>
      </c>
      <c r="H14" s="13"/>
      <c r="I14" s="11" t="s">
        <v>28</v>
      </c>
      <c r="J14" s="7">
        <v>0</v>
      </c>
      <c r="K14" s="7">
        <v>60</v>
      </c>
      <c r="L14" s="14">
        <f>SUM(I14:K14)</f>
        <v>60</v>
      </c>
    </row>
    <row r="15" spans="1:20" x14ac:dyDescent="0.35">
      <c r="A15" s="6">
        <v>85832</v>
      </c>
      <c r="B15" s="7" t="s">
        <v>69</v>
      </c>
      <c r="C15" s="11">
        <v>966</v>
      </c>
      <c r="D15" s="11">
        <v>44</v>
      </c>
      <c r="E15" s="11">
        <v>9</v>
      </c>
      <c r="F15" s="40">
        <v>0</v>
      </c>
      <c r="G15" s="11">
        <v>1</v>
      </c>
      <c r="H15" s="20">
        <v>1.4434322445079497</v>
      </c>
      <c r="I15" s="11">
        <v>1394.3555481946794</v>
      </c>
      <c r="J15" s="7">
        <v>0</v>
      </c>
      <c r="K15" s="7">
        <v>20</v>
      </c>
      <c r="L15" s="14">
        <f>SUM(I15:K15)</f>
        <v>1414.3555481946794</v>
      </c>
      <c r="T15" s="5" t="s">
        <v>71</v>
      </c>
    </row>
    <row r="16" spans="1:20" x14ac:dyDescent="0.35">
      <c r="A16" s="41"/>
      <c r="B16" s="21" t="s">
        <v>72</v>
      </c>
      <c r="C16" s="22">
        <f>SUM(C12:C15)</f>
        <v>1529</v>
      </c>
      <c r="D16" s="22">
        <f t="shared" ref="D16:G16" si="1">SUM(D12:D15)</f>
        <v>75</v>
      </c>
      <c r="E16" s="22">
        <f t="shared" si="1"/>
        <v>9</v>
      </c>
      <c r="F16" s="42">
        <f t="shared" si="1"/>
        <v>0</v>
      </c>
      <c r="G16" s="22">
        <f t="shared" si="1"/>
        <v>2</v>
      </c>
      <c r="H16" s="22"/>
      <c r="I16" s="22">
        <f t="shared" ref="I16" si="2">SUM(I12:I15)</f>
        <v>2207.0079018526549</v>
      </c>
      <c r="J16" s="22">
        <f>SUM(J12:J15)</f>
        <v>1</v>
      </c>
      <c r="K16" s="22">
        <f t="shared" ref="K16" si="3">SUM(K12:K15)</f>
        <v>180</v>
      </c>
      <c r="L16" s="23">
        <f>SUM(I16:K16)</f>
        <v>2388.0079018526549</v>
      </c>
    </row>
    <row r="17" spans="1:14" ht="15" thickBot="1" x14ac:dyDescent="0.4">
      <c r="A17" s="43"/>
      <c r="B17" s="44"/>
      <c r="C17" s="45"/>
      <c r="D17" s="45"/>
      <c r="E17" s="45"/>
      <c r="F17" s="45"/>
      <c r="G17" s="45"/>
      <c r="H17" s="46"/>
      <c r="I17" s="27">
        <f>I16/$L16</f>
        <v>0.92420460591458797</v>
      </c>
      <c r="J17" s="27">
        <f>J16/$L16</f>
        <v>4.1875908334481807E-4</v>
      </c>
      <c r="K17" s="27">
        <f>K16/$L16</f>
        <v>7.5376635002067247E-2</v>
      </c>
      <c r="L17" s="47"/>
      <c r="N17" s="29"/>
    </row>
    <row r="18" spans="1:14" ht="15.5" thickTop="1" thickBot="1" x14ac:dyDescent="0.4"/>
    <row r="19" spans="1:14" ht="15" thickTop="1" x14ac:dyDescent="0.35">
      <c r="A19" s="263" t="s">
        <v>73</v>
      </c>
      <c r="B19" s="264"/>
      <c r="C19" s="264"/>
      <c r="D19" s="264"/>
      <c r="E19" s="264"/>
      <c r="F19" s="264"/>
      <c r="G19" s="264"/>
      <c r="H19" s="264"/>
      <c r="I19" s="264"/>
      <c r="J19" s="264"/>
      <c r="K19" s="264"/>
      <c r="L19" s="265"/>
    </row>
    <row r="20" spans="1:14" x14ac:dyDescent="0.35">
      <c r="A20" s="6" t="s">
        <v>6</v>
      </c>
      <c r="B20" s="7" t="s">
        <v>7</v>
      </c>
      <c r="C20" s="8" t="s">
        <v>8</v>
      </c>
      <c r="D20" s="8" t="s">
        <v>9</v>
      </c>
      <c r="E20" s="8" t="s">
        <v>10</v>
      </c>
      <c r="F20" s="8" t="s">
        <v>11</v>
      </c>
      <c r="G20" s="9" t="s">
        <v>12</v>
      </c>
      <c r="H20" s="9" t="s">
        <v>65</v>
      </c>
      <c r="I20" s="9" t="s">
        <v>14</v>
      </c>
      <c r="J20" s="9" t="s">
        <v>15</v>
      </c>
      <c r="K20" s="9" t="s">
        <v>17</v>
      </c>
      <c r="L20" s="10" t="s">
        <v>19</v>
      </c>
    </row>
    <row r="21" spans="1:14" x14ac:dyDescent="0.35">
      <c r="A21" s="6">
        <v>85829</v>
      </c>
      <c r="B21" s="7" t="s">
        <v>66</v>
      </c>
      <c r="C21" s="11" t="s">
        <v>28</v>
      </c>
      <c r="D21" s="11" t="s">
        <v>28</v>
      </c>
      <c r="E21" s="11" t="s">
        <v>28</v>
      </c>
      <c r="F21" s="40" t="s">
        <v>28</v>
      </c>
      <c r="G21" s="11" t="s">
        <v>28</v>
      </c>
      <c r="H21" s="13"/>
      <c r="I21" s="11" t="s">
        <v>28</v>
      </c>
      <c r="J21" s="7">
        <v>1</v>
      </c>
      <c r="K21" s="7">
        <v>115</v>
      </c>
      <c r="L21" s="14">
        <f>SUM(I21:K21)</f>
        <v>116</v>
      </c>
    </row>
    <row r="22" spans="1:14" x14ac:dyDescent="0.35">
      <c r="A22" s="6">
        <v>85830</v>
      </c>
      <c r="B22" s="7" t="s">
        <v>67</v>
      </c>
      <c r="C22" s="11">
        <v>328</v>
      </c>
      <c r="D22" s="11">
        <v>21</v>
      </c>
      <c r="E22" s="11">
        <v>0</v>
      </c>
      <c r="F22" s="40">
        <v>0</v>
      </c>
      <c r="G22" s="11">
        <v>0</v>
      </c>
      <c r="H22" s="20">
        <v>1.3473370003996259</v>
      </c>
      <c r="I22" s="11">
        <v>441.92653613107728</v>
      </c>
      <c r="J22" s="7">
        <v>0</v>
      </c>
      <c r="K22" s="7">
        <v>2</v>
      </c>
      <c r="L22" s="14">
        <f>SUM(I22:K22)</f>
        <v>443.92653613107728</v>
      </c>
    </row>
    <row r="23" spans="1:14" x14ac:dyDescent="0.35">
      <c r="A23" s="6">
        <v>85831</v>
      </c>
      <c r="B23" s="7" t="s">
        <v>68</v>
      </c>
      <c r="C23" s="11" t="s">
        <v>28</v>
      </c>
      <c r="D23" s="11" t="s">
        <v>28</v>
      </c>
      <c r="E23" s="11" t="s">
        <v>28</v>
      </c>
      <c r="F23" s="40" t="s">
        <v>28</v>
      </c>
      <c r="G23" s="11" t="s">
        <v>28</v>
      </c>
      <c r="H23" s="13"/>
      <c r="I23" s="11" t="s">
        <v>28</v>
      </c>
      <c r="J23" s="7">
        <v>0</v>
      </c>
      <c r="K23" s="7">
        <v>67</v>
      </c>
      <c r="L23" s="14">
        <f>SUM(I23:K23)</f>
        <v>67</v>
      </c>
    </row>
    <row r="24" spans="1:14" x14ac:dyDescent="0.35">
      <c r="A24" s="6">
        <v>85832</v>
      </c>
      <c r="B24" s="7" t="s">
        <v>69</v>
      </c>
      <c r="C24" s="11">
        <v>796</v>
      </c>
      <c r="D24" s="11">
        <v>49</v>
      </c>
      <c r="E24" s="11">
        <v>6</v>
      </c>
      <c r="F24" s="40">
        <v>0</v>
      </c>
      <c r="G24" s="11">
        <v>2</v>
      </c>
      <c r="H24" s="20">
        <v>1.3473370003996259</v>
      </c>
      <c r="I24" s="11">
        <v>1072.4802523181022</v>
      </c>
      <c r="J24" s="7">
        <v>0</v>
      </c>
      <c r="K24" s="7">
        <v>17</v>
      </c>
      <c r="L24" s="14">
        <f>SUM(I24:K24)</f>
        <v>1089.4802523181022</v>
      </c>
    </row>
    <row r="25" spans="1:14" x14ac:dyDescent="0.35">
      <c r="A25" s="41"/>
      <c r="B25" s="21" t="s">
        <v>46</v>
      </c>
      <c r="C25" s="22">
        <f>SUM(C21:C24)</f>
        <v>1124</v>
      </c>
      <c r="D25" s="22">
        <f t="shared" ref="D25:G25" si="4">SUM(D21:D24)</f>
        <v>70</v>
      </c>
      <c r="E25" s="22">
        <f t="shared" si="4"/>
        <v>6</v>
      </c>
      <c r="F25" s="42">
        <f t="shared" si="4"/>
        <v>0</v>
      </c>
      <c r="G25" s="22">
        <f t="shared" si="4"/>
        <v>2</v>
      </c>
      <c r="H25" s="22"/>
      <c r="I25" s="22">
        <f t="shared" ref="I25" si="5">SUM(I21:I24)</f>
        <v>1514.4067884491794</v>
      </c>
      <c r="J25" s="22">
        <f>SUM(J21:J24)</f>
        <v>1</v>
      </c>
      <c r="K25" s="22">
        <f t="shared" ref="K25" si="6">SUM(K21:K24)</f>
        <v>201</v>
      </c>
      <c r="L25" s="23">
        <f>SUM(I25:K25)</f>
        <v>1716.4067884491794</v>
      </c>
    </row>
    <row r="26" spans="1:14" ht="15" thickBot="1" x14ac:dyDescent="0.4">
      <c r="A26" s="43"/>
      <c r="B26" s="44"/>
      <c r="C26" s="45"/>
      <c r="D26" s="45"/>
      <c r="E26" s="45"/>
      <c r="F26" s="45"/>
      <c r="G26" s="45"/>
      <c r="H26" s="46"/>
      <c r="I26" s="27">
        <f>I25/$L25</f>
        <v>0.88231228088854596</v>
      </c>
      <c r="J26" s="27">
        <f>J25/$L25</f>
        <v>5.8261247084878253E-4</v>
      </c>
      <c r="K26" s="27">
        <f>K25/$L25</f>
        <v>0.11710510664060529</v>
      </c>
      <c r="L26" s="47"/>
      <c r="N26" s="29"/>
    </row>
    <row r="27" spans="1:14" ht="15" thickTop="1" x14ac:dyDescent="0.35">
      <c r="A27" s="48" t="s">
        <v>74</v>
      </c>
    </row>
    <row r="28" spans="1:14" x14ac:dyDescent="0.35">
      <c r="A28" s="35" t="s">
        <v>75</v>
      </c>
    </row>
    <row r="29" spans="1:14" x14ac:dyDescent="0.35">
      <c r="A29" s="35" t="s">
        <v>76</v>
      </c>
    </row>
  </sheetData>
  <mergeCells count="3">
    <mergeCell ref="A1:L1"/>
    <mergeCell ref="A10:L10"/>
    <mergeCell ref="A19:L19"/>
  </mergeCells>
  <pageMargins left="0.70866141732283472" right="0.70866141732283472" top="0.74803149606299213" bottom="0.74803149606299213" header="0.31496062992125984" footer="0.31496062992125984"/>
  <pageSetup paperSize="9" scale="40" orientation="portrait" r:id="rId1"/>
  <headerFooter>
    <oddHeader>&amp;C&amp;"Calibri,Regular"&amp;13SRAD Report 2045 Transport Statistics Tameside 2019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6457-67E4-4BCF-A482-E97CD8B50D61}">
  <sheetPr>
    <pageSetUpPr fitToPage="1"/>
  </sheetPr>
  <dimension ref="A1:AA52"/>
  <sheetViews>
    <sheetView zoomScale="75" zoomScaleNormal="75" zoomScalePageLayoutView="78" workbookViewId="0">
      <selection sqref="A1:K1"/>
    </sheetView>
  </sheetViews>
  <sheetFormatPr defaultColWidth="8.81640625" defaultRowHeight="14.5" x14ac:dyDescent="0.35"/>
  <cols>
    <col min="1" max="1" width="13" style="49" customWidth="1"/>
    <col min="2" max="2" width="12.453125" style="49" customWidth="1"/>
    <col min="3" max="3" width="7.1796875" style="49" customWidth="1"/>
    <col min="4" max="4" width="7.7265625" style="49" customWidth="1"/>
    <col min="5" max="5" width="8.1796875" style="49" customWidth="1"/>
    <col min="6" max="6" width="8" style="49" customWidth="1"/>
    <col min="7" max="7" width="7.453125" style="49" customWidth="1"/>
    <col min="8" max="8" width="7.1796875" style="49" customWidth="1"/>
    <col min="9" max="9" width="8.1796875" style="49" customWidth="1"/>
    <col min="10" max="10" width="14.81640625" style="49" customWidth="1"/>
    <col min="11" max="11" width="12.26953125" style="49" customWidth="1"/>
    <col min="12" max="18" width="8.81640625" style="49"/>
    <col min="19" max="19" width="4.453125" style="49" customWidth="1"/>
    <col min="20" max="16384" width="8.81640625" style="49"/>
  </cols>
  <sheetData>
    <row r="1" spans="1:18" ht="22.5" customHeight="1" thickTop="1" x14ac:dyDescent="0.35">
      <c r="A1" s="277" t="s">
        <v>77</v>
      </c>
      <c r="B1" s="278"/>
      <c r="C1" s="278"/>
      <c r="D1" s="278"/>
      <c r="E1" s="278"/>
      <c r="F1" s="278"/>
      <c r="G1" s="278"/>
      <c r="H1" s="278"/>
      <c r="I1" s="278"/>
      <c r="J1" s="278"/>
      <c r="K1" s="278"/>
      <c r="L1" s="278"/>
      <c r="M1" s="278"/>
      <c r="N1" s="278"/>
      <c r="O1" s="278"/>
      <c r="P1" s="278"/>
      <c r="Q1" s="278"/>
      <c r="R1" s="279"/>
    </row>
    <row r="2" spans="1:18" ht="30.25" customHeight="1" x14ac:dyDescent="0.35">
      <c r="A2" s="50" t="s">
        <v>78</v>
      </c>
      <c r="B2" s="51" t="s">
        <v>79</v>
      </c>
      <c r="C2" s="52" t="s">
        <v>8</v>
      </c>
      <c r="D2" s="52" t="s">
        <v>80</v>
      </c>
      <c r="E2" s="52" t="s">
        <v>81</v>
      </c>
      <c r="F2" s="52" t="s">
        <v>11</v>
      </c>
      <c r="G2" s="52" t="s">
        <v>82</v>
      </c>
      <c r="H2" s="52" t="s">
        <v>83</v>
      </c>
      <c r="I2" s="52" t="s">
        <v>84</v>
      </c>
      <c r="J2" s="51" t="s">
        <v>78</v>
      </c>
      <c r="K2" s="51" t="s">
        <v>79</v>
      </c>
      <c r="L2" s="52" t="s">
        <v>8</v>
      </c>
      <c r="M2" s="52" t="s">
        <v>80</v>
      </c>
      <c r="N2" s="52" t="s">
        <v>81</v>
      </c>
      <c r="O2" s="52" t="s">
        <v>11</v>
      </c>
      <c r="P2" s="52" t="s">
        <v>82</v>
      </c>
      <c r="Q2" s="52" t="s">
        <v>83</v>
      </c>
      <c r="R2" s="53" t="s">
        <v>84</v>
      </c>
    </row>
    <row r="3" spans="1:18" x14ac:dyDescent="0.35">
      <c r="A3" s="280" t="s">
        <v>85</v>
      </c>
      <c r="B3" s="54">
        <v>1997</v>
      </c>
      <c r="C3" s="55">
        <v>5952</v>
      </c>
      <c r="D3" s="55">
        <v>622</v>
      </c>
      <c r="E3" s="55">
        <v>263</v>
      </c>
      <c r="F3" s="55">
        <v>321</v>
      </c>
      <c r="G3" s="55">
        <v>29</v>
      </c>
      <c r="H3" s="55">
        <v>45</v>
      </c>
      <c r="I3" s="55">
        <v>7232</v>
      </c>
      <c r="J3" s="281" t="s">
        <v>86</v>
      </c>
      <c r="K3" s="54">
        <v>1997</v>
      </c>
      <c r="L3" s="55">
        <v>4323</v>
      </c>
      <c r="M3" s="55">
        <v>553</v>
      </c>
      <c r="N3" s="55">
        <v>221</v>
      </c>
      <c r="O3" s="55">
        <v>338</v>
      </c>
      <c r="P3" s="55">
        <v>21</v>
      </c>
      <c r="Q3" s="55">
        <v>29</v>
      </c>
      <c r="R3" s="56">
        <v>5485</v>
      </c>
    </row>
    <row r="4" spans="1:18" x14ac:dyDescent="0.35">
      <c r="A4" s="280"/>
      <c r="B4" s="54">
        <v>1998</v>
      </c>
      <c r="C4" s="55">
        <v>5417</v>
      </c>
      <c r="D4" s="55">
        <v>637</v>
      </c>
      <c r="E4" s="55">
        <v>265</v>
      </c>
      <c r="F4" s="55">
        <v>337</v>
      </c>
      <c r="G4" s="55">
        <v>15</v>
      </c>
      <c r="H4" s="55">
        <v>46</v>
      </c>
      <c r="I4" s="55">
        <v>6717</v>
      </c>
      <c r="J4" s="281"/>
      <c r="K4" s="54">
        <v>1998</v>
      </c>
      <c r="L4" s="55">
        <v>4256</v>
      </c>
      <c r="M4" s="55">
        <v>484</v>
      </c>
      <c r="N4" s="55">
        <v>270</v>
      </c>
      <c r="O4" s="55">
        <v>340</v>
      </c>
      <c r="P4" s="55">
        <v>22</v>
      </c>
      <c r="Q4" s="55">
        <v>38</v>
      </c>
      <c r="R4" s="56">
        <v>5410</v>
      </c>
    </row>
    <row r="5" spans="1:18" x14ac:dyDescent="0.35">
      <c r="A5" s="280"/>
      <c r="B5" s="54">
        <v>1999</v>
      </c>
      <c r="C5" s="55"/>
      <c r="D5" s="55"/>
      <c r="E5" s="55"/>
      <c r="F5" s="55"/>
      <c r="G5" s="55"/>
      <c r="H5" s="55"/>
      <c r="I5" s="55"/>
      <c r="J5" s="281"/>
      <c r="K5" s="54">
        <v>1999</v>
      </c>
      <c r="L5" s="55"/>
      <c r="M5" s="55"/>
      <c r="N5" s="55"/>
      <c r="O5" s="55"/>
      <c r="P5" s="55"/>
      <c r="Q5" s="55"/>
      <c r="R5" s="56"/>
    </row>
    <row r="6" spans="1:18" x14ac:dyDescent="0.35">
      <c r="A6" s="280"/>
      <c r="B6" s="54">
        <v>2000</v>
      </c>
      <c r="C6" s="55"/>
      <c r="D6" s="55"/>
      <c r="E6" s="55"/>
      <c r="F6" s="55"/>
      <c r="G6" s="55"/>
      <c r="H6" s="55"/>
      <c r="I6" s="55"/>
      <c r="J6" s="281"/>
      <c r="K6" s="54">
        <v>2000</v>
      </c>
      <c r="L6" s="55"/>
      <c r="M6" s="55"/>
      <c r="N6" s="55"/>
      <c r="O6" s="55"/>
      <c r="P6" s="55"/>
      <c r="Q6" s="55"/>
      <c r="R6" s="56"/>
    </row>
    <row r="7" spans="1:18" x14ac:dyDescent="0.35">
      <c r="A7" s="280"/>
      <c r="B7" s="54">
        <v>2001</v>
      </c>
      <c r="C7" s="55">
        <v>5796</v>
      </c>
      <c r="D7" s="55">
        <v>660</v>
      </c>
      <c r="E7" s="55">
        <v>126</v>
      </c>
      <c r="F7" s="55">
        <v>268</v>
      </c>
      <c r="G7" s="55">
        <v>44</v>
      </c>
      <c r="H7" s="55">
        <v>36</v>
      </c>
      <c r="I7" s="55">
        <v>6930</v>
      </c>
      <c r="J7" s="281"/>
      <c r="K7" s="54">
        <v>2001</v>
      </c>
      <c r="L7" s="55">
        <v>4221</v>
      </c>
      <c r="M7" s="55">
        <v>532</v>
      </c>
      <c r="N7" s="55">
        <v>137</v>
      </c>
      <c r="O7" s="55">
        <v>285</v>
      </c>
      <c r="P7" s="55">
        <v>35</v>
      </c>
      <c r="Q7" s="55">
        <v>19</v>
      </c>
      <c r="R7" s="56">
        <v>5229</v>
      </c>
    </row>
    <row r="8" spans="1:18" x14ac:dyDescent="0.35">
      <c r="A8" s="280"/>
      <c r="B8" s="54">
        <v>2002</v>
      </c>
      <c r="C8" s="55"/>
      <c r="D8" s="55"/>
      <c r="E8" s="55"/>
      <c r="F8" s="55"/>
      <c r="G8" s="55"/>
      <c r="H8" s="55"/>
      <c r="I8" s="55"/>
      <c r="J8" s="281"/>
      <c r="K8" s="54">
        <v>2002</v>
      </c>
      <c r="L8" s="55"/>
      <c r="M8" s="55"/>
      <c r="N8" s="55"/>
      <c r="O8" s="55"/>
      <c r="P8" s="55"/>
      <c r="Q8" s="55"/>
      <c r="R8" s="56"/>
    </row>
    <row r="9" spans="1:18" x14ac:dyDescent="0.35">
      <c r="A9" s="280"/>
      <c r="B9" s="54">
        <v>2003</v>
      </c>
      <c r="C9" s="55"/>
      <c r="D9" s="55"/>
      <c r="E9" s="55"/>
      <c r="F9" s="55"/>
      <c r="G9" s="55"/>
      <c r="H9" s="55"/>
      <c r="I9" s="55"/>
      <c r="J9" s="281"/>
      <c r="K9" s="54">
        <v>2003</v>
      </c>
      <c r="L9" s="55"/>
      <c r="M9" s="55"/>
      <c r="N9" s="55"/>
      <c r="O9" s="55"/>
      <c r="P9" s="55"/>
      <c r="Q9" s="55"/>
      <c r="R9" s="56"/>
    </row>
    <row r="10" spans="1:18" x14ac:dyDescent="0.35">
      <c r="A10" s="280"/>
      <c r="B10" s="54">
        <v>2004</v>
      </c>
      <c r="C10" s="55">
        <v>6336</v>
      </c>
      <c r="D10" s="55">
        <v>669</v>
      </c>
      <c r="E10" s="55">
        <v>135</v>
      </c>
      <c r="F10" s="55">
        <v>256</v>
      </c>
      <c r="G10" s="55">
        <v>30</v>
      </c>
      <c r="H10" s="55">
        <v>35</v>
      </c>
      <c r="I10" s="55">
        <v>7461</v>
      </c>
      <c r="J10" s="281"/>
      <c r="K10" s="54">
        <v>2004</v>
      </c>
      <c r="L10" s="55">
        <v>4865</v>
      </c>
      <c r="M10" s="55">
        <v>646</v>
      </c>
      <c r="N10" s="55">
        <v>154</v>
      </c>
      <c r="O10" s="55">
        <v>272</v>
      </c>
      <c r="P10" s="55">
        <v>32</v>
      </c>
      <c r="Q10" s="55">
        <v>22</v>
      </c>
      <c r="R10" s="56">
        <v>5991</v>
      </c>
    </row>
    <row r="11" spans="1:18" x14ac:dyDescent="0.35">
      <c r="A11" s="280"/>
      <c r="B11" s="54">
        <v>2005</v>
      </c>
      <c r="C11" s="55"/>
      <c r="D11" s="55"/>
      <c r="E11" s="55"/>
      <c r="F11" s="55"/>
      <c r="G11" s="55"/>
      <c r="H11" s="55"/>
      <c r="I11" s="55"/>
      <c r="J11" s="281"/>
      <c r="K11" s="54">
        <v>2005</v>
      </c>
      <c r="L11" s="55"/>
      <c r="M11" s="55"/>
      <c r="N11" s="55"/>
      <c r="O11" s="55"/>
      <c r="P11" s="55"/>
      <c r="Q11" s="55"/>
      <c r="R11" s="56"/>
    </row>
    <row r="12" spans="1:18" x14ac:dyDescent="0.35">
      <c r="A12" s="280"/>
      <c r="B12" s="54">
        <v>2006</v>
      </c>
      <c r="C12" s="55"/>
      <c r="D12" s="55"/>
      <c r="E12" s="55"/>
      <c r="F12" s="55"/>
      <c r="G12" s="55"/>
      <c r="H12" s="55"/>
      <c r="I12" s="55"/>
      <c r="J12" s="281"/>
      <c r="K12" s="54">
        <v>2006</v>
      </c>
      <c r="L12" s="55"/>
      <c r="M12" s="55"/>
      <c r="N12" s="55"/>
      <c r="O12" s="55"/>
      <c r="P12" s="55"/>
      <c r="Q12" s="55"/>
      <c r="R12" s="56"/>
    </row>
    <row r="13" spans="1:18" x14ac:dyDescent="0.35">
      <c r="A13" s="280"/>
      <c r="B13" s="54">
        <v>2007</v>
      </c>
      <c r="C13" s="57">
        <v>5900</v>
      </c>
      <c r="D13" s="57">
        <v>677</v>
      </c>
      <c r="E13" s="57">
        <v>104</v>
      </c>
      <c r="F13" s="57">
        <v>246</v>
      </c>
      <c r="G13" s="57">
        <v>18</v>
      </c>
      <c r="H13" s="57">
        <v>42</v>
      </c>
      <c r="I13" s="57">
        <v>6987</v>
      </c>
      <c r="J13" s="281"/>
      <c r="K13" s="54">
        <v>2007</v>
      </c>
      <c r="L13" s="57">
        <v>4778</v>
      </c>
      <c r="M13" s="57">
        <v>703</v>
      </c>
      <c r="N13" s="57">
        <v>123</v>
      </c>
      <c r="O13" s="57">
        <v>231</v>
      </c>
      <c r="P13" s="57">
        <v>12</v>
      </c>
      <c r="Q13" s="57">
        <v>10</v>
      </c>
      <c r="R13" s="56">
        <v>5857</v>
      </c>
    </row>
    <row r="14" spans="1:18" x14ac:dyDescent="0.35">
      <c r="A14" s="280"/>
      <c r="B14" s="54">
        <v>2008</v>
      </c>
      <c r="C14" s="55">
        <v>5282</v>
      </c>
      <c r="D14" s="55">
        <v>726</v>
      </c>
      <c r="E14" s="55">
        <v>181</v>
      </c>
      <c r="F14" s="55">
        <v>244</v>
      </c>
      <c r="G14" s="55">
        <v>31</v>
      </c>
      <c r="H14" s="55">
        <v>77</v>
      </c>
      <c r="I14" s="57">
        <v>6541</v>
      </c>
      <c r="J14" s="281"/>
      <c r="K14" s="54">
        <v>2008</v>
      </c>
      <c r="L14" s="57">
        <v>4461</v>
      </c>
      <c r="M14" s="57">
        <v>627</v>
      </c>
      <c r="N14" s="57">
        <v>183</v>
      </c>
      <c r="O14" s="57">
        <v>250</v>
      </c>
      <c r="P14" s="57">
        <v>23</v>
      </c>
      <c r="Q14" s="57">
        <v>30</v>
      </c>
      <c r="R14" s="56">
        <v>5574</v>
      </c>
    </row>
    <row r="15" spans="1:18" x14ac:dyDescent="0.35">
      <c r="A15" s="280"/>
      <c r="B15" s="54">
        <v>2009</v>
      </c>
      <c r="C15" s="58">
        <v>5379</v>
      </c>
      <c r="D15" s="58">
        <v>631</v>
      </c>
      <c r="E15" s="58">
        <v>159</v>
      </c>
      <c r="F15" s="58">
        <v>228</v>
      </c>
      <c r="G15" s="58">
        <v>25</v>
      </c>
      <c r="H15" s="58">
        <v>60</v>
      </c>
      <c r="I15" s="58">
        <v>6482</v>
      </c>
      <c r="J15" s="281"/>
      <c r="K15" s="54">
        <v>2009</v>
      </c>
      <c r="L15" s="58">
        <v>4381</v>
      </c>
      <c r="M15" s="58">
        <v>660</v>
      </c>
      <c r="N15" s="58">
        <v>137</v>
      </c>
      <c r="O15" s="58">
        <v>202</v>
      </c>
      <c r="P15" s="58">
        <v>30</v>
      </c>
      <c r="Q15" s="58">
        <v>60</v>
      </c>
      <c r="R15" s="56">
        <v>5470</v>
      </c>
    </row>
    <row r="16" spans="1:18" x14ac:dyDescent="0.35">
      <c r="A16" s="280"/>
      <c r="B16" s="54">
        <v>2010</v>
      </c>
      <c r="C16" s="58">
        <v>5322</v>
      </c>
      <c r="D16" s="58">
        <v>596</v>
      </c>
      <c r="E16" s="58">
        <v>121</v>
      </c>
      <c r="F16" s="58">
        <v>226</v>
      </c>
      <c r="G16" s="58">
        <v>27</v>
      </c>
      <c r="H16" s="58">
        <v>58</v>
      </c>
      <c r="I16" s="55">
        <v>6350</v>
      </c>
      <c r="J16" s="281"/>
      <c r="K16" s="54">
        <v>2010</v>
      </c>
      <c r="L16" s="58">
        <v>4377</v>
      </c>
      <c r="M16" s="58">
        <v>593</v>
      </c>
      <c r="N16" s="58">
        <v>106</v>
      </c>
      <c r="O16" s="58">
        <v>225</v>
      </c>
      <c r="P16" s="58">
        <v>27</v>
      </c>
      <c r="Q16" s="58">
        <v>47</v>
      </c>
      <c r="R16" s="56">
        <v>5375</v>
      </c>
    </row>
    <row r="17" spans="1:27" x14ac:dyDescent="0.35">
      <c r="A17" s="280"/>
      <c r="B17" s="54">
        <v>2011</v>
      </c>
      <c r="C17" s="58">
        <v>4838</v>
      </c>
      <c r="D17" s="58">
        <v>544</v>
      </c>
      <c r="E17" s="58">
        <v>124</v>
      </c>
      <c r="F17" s="58">
        <v>207</v>
      </c>
      <c r="G17" s="58">
        <v>27</v>
      </c>
      <c r="H17" s="58">
        <v>82</v>
      </c>
      <c r="I17" s="55">
        <v>5822</v>
      </c>
      <c r="J17" s="281"/>
      <c r="K17" s="54">
        <v>2011</v>
      </c>
      <c r="L17" s="58">
        <v>4178</v>
      </c>
      <c r="M17" s="58">
        <v>558</v>
      </c>
      <c r="N17" s="58">
        <v>113</v>
      </c>
      <c r="O17" s="58">
        <v>211</v>
      </c>
      <c r="P17" s="58">
        <v>19</v>
      </c>
      <c r="Q17" s="58">
        <v>45</v>
      </c>
      <c r="R17" s="56">
        <v>5124</v>
      </c>
    </row>
    <row r="18" spans="1:27" x14ac:dyDescent="0.35">
      <c r="A18" s="280"/>
      <c r="B18" s="54">
        <v>2012</v>
      </c>
      <c r="C18" s="58">
        <v>4239</v>
      </c>
      <c r="D18" s="58">
        <v>553</v>
      </c>
      <c r="E18" s="58">
        <v>94</v>
      </c>
      <c r="F18" s="58">
        <v>203</v>
      </c>
      <c r="G18" s="58">
        <v>31</v>
      </c>
      <c r="H18" s="58">
        <v>91</v>
      </c>
      <c r="I18" s="55">
        <v>5211</v>
      </c>
      <c r="J18" s="281"/>
      <c r="K18" s="54">
        <v>2012</v>
      </c>
      <c r="L18" s="58">
        <v>3642</v>
      </c>
      <c r="M18" s="58">
        <v>493</v>
      </c>
      <c r="N18" s="58">
        <v>93</v>
      </c>
      <c r="O18" s="58">
        <v>224</v>
      </c>
      <c r="P18" s="58">
        <v>20</v>
      </c>
      <c r="Q18" s="58">
        <v>56</v>
      </c>
      <c r="R18" s="56">
        <v>4528</v>
      </c>
    </row>
    <row r="19" spans="1:27" x14ac:dyDescent="0.35">
      <c r="A19" s="280"/>
      <c r="B19" s="54">
        <v>2013</v>
      </c>
      <c r="C19" s="58">
        <v>1815</v>
      </c>
      <c r="D19" s="58">
        <v>271</v>
      </c>
      <c r="E19" s="58">
        <v>40</v>
      </c>
      <c r="F19" s="58">
        <v>189</v>
      </c>
      <c r="G19" s="58">
        <v>6</v>
      </c>
      <c r="H19" s="58">
        <v>40</v>
      </c>
      <c r="I19" s="58">
        <v>2361</v>
      </c>
      <c r="J19" s="281"/>
      <c r="K19" s="54">
        <v>2013</v>
      </c>
      <c r="L19" s="58">
        <v>2291</v>
      </c>
      <c r="M19" s="58">
        <v>278</v>
      </c>
      <c r="N19" s="58">
        <v>41</v>
      </c>
      <c r="O19" s="58">
        <v>187</v>
      </c>
      <c r="P19" s="58">
        <v>4</v>
      </c>
      <c r="Q19" s="58">
        <v>24</v>
      </c>
      <c r="R19" s="59">
        <v>2825</v>
      </c>
    </row>
    <row r="20" spans="1:27" x14ac:dyDescent="0.35">
      <c r="A20" s="280"/>
      <c r="B20" s="54">
        <v>2014</v>
      </c>
      <c r="C20" s="58">
        <v>1825</v>
      </c>
      <c r="D20" s="58">
        <v>264</v>
      </c>
      <c r="E20" s="58">
        <v>37</v>
      </c>
      <c r="F20" s="58">
        <v>170</v>
      </c>
      <c r="G20" s="58">
        <v>13</v>
      </c>
      <c r="H20" s="58">
        <v>53</v>
      </c>
      <c r="I20" s="58">
        <v>2362</v>
      </c>
      <c r="J20" s="281"/>
      <c r="K20" s="54">
        <v>2014</v>
      </c>
      <c r="L20" s="58">
        <v>2135</v>
      </c>
      <c r="M20" s="58">
        <v>236</v>
      </c>
      <c r="N20" s="58">
        <v>30</v>
      </c>
      <c r="O20" s="58">
        <v>184</v>
      </c>
      <c r="P20" s="58">
        <v>12</v>
      </c>
      <c r="Q20" s="58">
        <v>31</v>
      </c>
      <c r="R20" s="59">
        <v>2628</v>
      </c>
    </row>
    <row r="21" spans="1:27" x14ac:dyDescent="0.35">
      <c r="A21" s="280"/>
      <c r="B21" s="54">
        <v>2015</v>
      </c>
      <c r="C21" s="58">
        <v>1645</v>
      </c>
      <c r="D21" s="58">
        <v>240</v>
      </c>
      <c r="E21" s="58">
        <v>28</v>
      </c>
      <c r="F21" s="58">
        <v>177</v>
      </c>
      <c r="G21" s="58">
        <v>13</v>
      </c>
      <c r="H21" s="58">
        <v>51</v>
      </c>
      <c r="I21" s="58">
        <v>2154</v>
      </c>
      <c r="J21" s="281"/>
      <c r="K21" s="54">
        <v>2015</v>
      </c>
      <c r="L21" s="58">
        <v>2341</v>
      </c>
      <c r="M21" s="58">
        <v>232</v>
      </c>
      <c r="N21" s="58">
        <v>30</v>
      </c>
      <c r="O21" s="58">
        <v>201</v>
      </c>
      <c r="P21" s="58">
        <v>6</v>
      </c>
      <c r="Q21" s="58">
        <v>26</v>
      </c>
      <c r="R21" s="59">
        <v>2836</v>
      </c>
    </row>
    <row r="22" spans="1:27" x14ac:dyDescent="0.35">
      <c r="A22" s="280"/>
      <c r="B22" s="54">
        <v>2016</v>
      </c>
      <c r="C22" s="58">
        <v>1735</v>
      </c>
      <c r="D22" s="58">
        <v>210</v>
      </c>
      <c r="E22" s="58">
        <v>35</v>
      </c>
      <c r="F22" s="58">
        <v>174</v>
      </c>
      <c r="G22" s="58">
        <v>5</v>
      </c>
      <c r="H22" s="58">
        <v>55</v>
      </c>
      <c r="I22" s="58">
        <v>2214</v>
      </c>
      <c r="J22" s="281"/>
      <c r="K22" s="54">
        <v>2016</v>
      </c>
      <c r="L22" s="58">
        <v>2468</v>
      </c>
      <c r="M22" s="58">
        <v>243</v>
      </c>
      <c r="N22" s="58">
        <v>48</v>
      </c>
      <c r="O22" s="58">
        <v>185</v>
      </c>
      <c r="P22" s="58">
        <v>9</v>
      </c>
      <c r="Q22" s="58">
        <v>31</v>
      </c>
      <c r="R22" s="59">
        <v>2984</v>
      </c>
    </row>
    <row r="23" spans="1:27" x14ac:dyDescent="0.35">
      <c r="A23" s="280"/>
      <c r="B23" s="54">
        <v>2017</v>
      </c>
      <c r="C23" s="58">
        <v>1889</v>
      </c>
      <c r="D23" s="58">
        <v>225</v>
      </c>
      <c r="E23" s="58">
        <v>43</v>
      </c>
      <c r="F23" s="58">
        <v>167</v>
      </c>
      <c r="G23" s="58">
        <v>6</v>
      </c>
      <c r="H23" s="58">
        <v>45</v>
      </c>
      <c r="I23" s="58">
        <v>2375</v>
      </c>
      <c r="J23" s="281"/>
      <c r="K23" s="54">
        <v>2017</v>
      </c>
      <c r="L23" s="58">
        <v>2421</v>
      </c>
      <c r="M23" s="58">
        <v>243</v>
      </c>
      <c r="N23" s="58">
        <v>27</v>
      </c>
      <c r="O23" s="58">
        <v>185</v>
      </c>
      <c r="P23" s="58">
        <v>6</v>
      </c>
      <c r="Q23" s="58">
        <v>31</v>
      </c>
      <c r="R23" s="59">
        <v>2913</v>
      </c>
    </row>
    <row r="24" spans="1:27" x14ac:dyDescent="0.35">
      <c r="A24" s="280"/>
      <c r="B24" s="54">
        <v>2018</v>
      </c>
      <c r="C24" s="58">
        <v>1883</v>
      </c>
      <c r="D24" s="58">
        <v>208</v>
      </c>
      <c r="E24" s="58">
        <v>57</v>
      </c>
      <c r="F24" s="58">
        <v>146</v>
      </c>
      <c r="G24" s="58">
        <v>4</v>
      </c>
      <c r="H24" s="58">
        <v>33</v>
      </c>
      <c r="I24" s="58">
        <v>2331</v>
      </c>
      <c r="J24" s="281"/>
      <c r="K24" s="54">
        <v>2018</v>
      </c>
      <c r="L24" s="58">
        <v>2402</v>
      </c>
      <c r="M24" s="58">
        <v>208</v>
      </c>
      <c r="N24" s="58">
        <v>37</v>
      </c>
      <c r="O24" s="58">
        <v>167</v>
      </c>
      <c r="P24" s="58">
        <v>5</v>
      </c>
      <c r="Q24" s="58">
        <v>19</v>
      </c>
      <c r="R24" s="59">
        <v>2838</v>
      </c>
    </row>
    <row r="25" spans="1:27" x14ac:dyDescent="0.35">
      <c r="A25" s="280"/>
      <c r="B25" s="54">
        <v>2019</v>
      </c>
      <c r="C25" s="58">
        <v>1822</v>
      </c>
      <c r="D25" s="58">
        <v>201</v>
      </c>
      <c r="E25" s="58">
        <v>54</v>
      </c>
      <c r="F25" s="58">
        <v>153</v>
      </c>
      <c r="G25" s="58">
        <v>6</v>
      </c>
      <c r="H25" s="58">
        <v>59</v>
      </c>
      <c r="I25" s="58">
        <v>2295</v>
      </c>
      <c r="J25" s="281"/>
      <c r="K25" s="54">
        <v>2019</v>
      </c>
      <c r="L25" s="58">
        <v>1968</v>
      </c>
      <c r="M25" s="58">
        <v>157</v>
      </c>
      <c r="N25" s="58">
        <v>38</v>
      </c>
      <c r="O25" s="58">
        <v>154</v>
      </c>
      <c r="P25" s="58">
        <v>12</v>
      </c>
      <c r="Q25" s="58">
        <v>32</v>
      </c>
      <c r="R25" s="59">
        <v>2361</v>
      </c>
    </row>
    <row r="26" spans="1:27" x14ac:dyDescent="0.35">
      <c r="A26" s="280"/>
      <c r="B26" s="51" t="s">
        <v>87</v>
      </c>
      <c r="C26" s="60">
        <f>C25/C3</f>
        <v>0.30611559139784944</v>
      </c>
      <c r="D26" s="60">
        <f t="shared" ref="D26:I26" si="0">D25/D3</f>
        <v>0.32315112540192925</v>
      </c>
      <c r="E26" s="60">
        <f t="shared" si="0"/>
        <v>0.20532319391634982</v>
      </c>
      <c r="F26" s="60">
        <f t="shared" si="0"/>
        <v>0.47663551401869159</v>
      </c>
      <c r="G26" s="60">
        <f t="shared" si="0"/>
        <v>0.20689655172413793</v>
      </c>
      <c r="H26" s="60">
        <f t="shared" si="0"/>
        <v>1.3111111111111111</v>
      </c>
      <c r="I26" s="60">
        <f t="shared" si="0"/>
        <v>0.31733960176991149</v>
      </c>
      <c r="J26" s="281"/>
      <c r="K26" s="51" t="s">
        <v>87</v>
      </c>
      <c r="L26" s="60">
        <f>L25/L3</f>
        <v>0.45523941707147814</v>
      </c>
      <c r="M26" s="60">
        <f t="shared" ref="M26:R26" si="1">M25/M3</f>
        <v>0.28390596745027125</v>
      </c>
      <c r="N26" s="60">
        <f t="shared" si="1"/>
        <v>0.17194570135746606</v>
      </c>
      <c r="O26" s="60">
        <f t="shared" si="1"/>
        <v>0.45562130177514792</v>
      </c>
      <c r="P26" s="60">
        <f t="shared" si="1"/>
        <v>0.5714285714285714</v>
      </c>
      <c r="Q26" s="60">
        <f t="shared" si="1"/>
        <v>1.103448275862069</v>
      </c>
      <c r="R26" s="61">
        <f t="shared" si="1"/>
        <v>0.43044667274384685</v>
      </c>
    </row>
    <row r="27" spans="1:27" x14ac:dyDescent="0.35">
      <c r="A27" s="280" t="s">
        <v>88</v>
      </c>
      <c r="B27" s="54">
        <v>1997</v>
      </c>
      <c r="C27" s="55">
        <v>4411</v>
      </c>
      <c r="D27" s="55">
        <v>459</v>
      </c>
      <c r="E27" s="55">
        <v>101</v>
      </c>
      <c r="F27" s="55">
        <v>309</v>
      </c>
      <c r="G27" s="55">
        <v>33</v>
      </c>
      <c r="H27" s="55">
        <v>59</v>
      </c>
      <c r="I27" s="55">
        <v>5372</v>
      </c>
      <c r="J27" s="62"/>
      <c r="K27" s="63"/>
      <c r="L27" s="63"/>
      <c r="M27" s="63"/>
      <c r="N27" s="63"/>
      <c r="O27" s="63"/>
      <c r="P27" s="63"/>
      <c r="Q27" s="63"/>
      <c r="R27" s="64"/>
    </row>
    <row r="28" spans="1:27" x14ac:dyDescent="0.35">
      <c r="A28" s="280"/>
      <c r="B28" s="54">
        <v>1998</v>
      </c>
      <c r="C28" s="55">
        <v>4613</v>
      </c>
      <c r="D28" s="55">
        <v>499</v>
      </c>
      <c r="E28" s="55">
        <v>120</v>
      </c>
      <c r="F28" s="55">
        <v>352</v>
      </c>
      <c r="G28" s="55">
        <v>28</v>
      </c>
      <c r="H28" s="55">
        <v>58</v>
      </c>
      <c r="I28" s="55">
        <v>5670</v>
      </c>
      <c r="J28" s="62"/>
      <c r="K28" s="63"/>
      <c r="L28" s="63"/>
      <c r="M28" s="63"/>
      <c r="N28" s="63"/>
      <c r="O28" s="63"/>
      <c r="P28" s="63"/>
      <c r="Q28" s="63"/>
      <c r="R28" s="64"/>
    </row>
    <row r="29" spans="1:27" x14ac:dyDescent="0.35">
      <c r="A29" s="280"/>
      <c r="B29" s="54">
        <v>1999</v>
      </c>
      <c r="C29" s="55"/>
      <c r="D29" s="55"/>
      <c r="E29" s="55"/>
      <c r="F29" s="55"/>
      <c r="G29" s="55"/>
      <c r="H29" s="55"/>
      <c r="I29" s="55"/>
      <c r="J29" s="62"/>
      <c r="K29" s="63"/>
      <c r="L29" s="63"/>
      <c r="M29" s="63"/>
      <c r="N29" s="63"/>
      <c r="O29" s="63"/>
      <c r="P29" s="63"/>
      <c r="Q29" s="63"/>
      <c r="R29" s="64"/>
      <c r="AA29" s="65">
        <v>4</v>
      </c>
    </row>
    <row r="30" spans="1:27" x14ac:dyDescent="0.35">
      <c r="A30" s="280"/>
      <c r="B30" s="54">
        <v>2000</v>
      </c>
      <c r="C30" s="55"/>
      <c r="D30" s="55"/>
      <c r="E30" s="55"/>
      <c r="F30" s="55"/>
      <c r="G30" s="55"/>
      <c r="H30" s="55"/>
      <c r="I30" s="55"/>
      <c r="J30" s="62"/>
      <c r="K30" s="63"/>
      <c r="L30" s="63"/>
      <c r="M30" s="63"/>
      <c r="N30" s="63"/>
      <c r="O30" s="63"/>
      <c r="P30" s="63"/>
      <c r="Q30" s="63"/>
      <c r="R30" s="64"/>
    </row>
    <row r="31" spans="1:27" x14ac:dyDescent="0.35">
      <c r="A31" s="280"/>
      <c r="B31" s="54">
        <v>2001</v>
      </c>
      <c r="C31" s="55">
        <v>4386</v>
      </c>
      <c r="D31" s="55">
        <v>486</v>
      </c>
      <c r="E31" s="55">
        <v>68</v>
      </c>
      <c r="F31" s="55">
        <v>289</v>
      </c>
      <c r="G31" s="55">
        <v>44</v>
      </c>
      <c r="H31" s="55">
        <v>56</v>
      </c>
      <c r="I31" s="55">
        <v>5329</v>
      </c>
      <c r="J31" s="66"/>
      <c r="K31" s="63"/>
      <c r="L31" s="63"/>
      <c r="M31" s="63"/>
      <c r="N31" s="63"/>
      <c r="O31" s="63"/>
      <c r="P31" s="63"/>
      <c r="Q31" s="63"/>
      <c r="R31" s="64"/>
    </row>
    <row r="32" spans="1:27" x14ac:dyDescent="0.35">
      <c r="A32" s="280"/>
      <c r="B32" s="54">
        <v>2002</v>
      </c>
      <c r="C32" s="55"/>
      <c r="D32" s="55"/>
      <c r="E32" s="55"/>
      <c r="F32" s="55"/>
      <c r="G32" s="55"/>
      <c r="H32" s="55"/>
      <c r="I32" s="55"/>
      <c r="J32" s="66"/>
      <c r="K32" s="63"/>
      <c r="L32" s="63"/>
      <c r="M32" s="63"/>
      <c r="N32" s="63"/>
      <c r="O32" s="63"/>
      <c r="P32" s="63"/>
      <c r="Q32" s="63"/>
      <c r="R32" s="64"/>
    </row>
    <row r="33" spans="1:26" x14ac:dyDescent="0.35">
      <c r="A33" s="280"/>
      <c r="B33" s="54">
        <v>2003</v>
      </c>
      <c r="C33" s="55"/>
      <c r="D33" s="55"/>
      <c r="E33" s="55"/>
      <c r="F33" s="55"/>
      <c r="G33" s="55"/>
      <c r="H33" s="55"/>
      <c r="I33" s="55"/>
      <c r="J33" s="66"/>
      <c r="K33" s="63"/>
      <c r="L33" s="63"/>
      <c r="M33" s="63"/>
      <c r="N33" s="63"/>
      <c r="O33" s="63"/>
      <c r="P33" s="63"/>
      <c r="Q33" s="63"/>
      <c r="R33" s="64"/>
    </row>
    <row r="34" spans="1:26" x14ac:dyDescent="0.35">
      <c r="A34" s="280"/>
      <c r="B34" s="54">
        <v>2004</v>
      </c>
      <c r="C34" s="55">
        <v>5257</v>
      </c>
      <c r="D34" s="55">
        <v>559</v>
      </c>
      <c r="E34" s="55">
        <v>52</v>
      </c>
      <c r="F34" s="55">
        <v>257</v>
      </c>
      <c r="G34" s="55">
        <v>29</v>
      </c>
      <c r="H34" s="55">
        <v>48</v>
      </c>
      <c r="I34" s="55">
        <v>6202</v>
      </c>
      <c r="J34" s="66"/>
      <c r="K34" s="63"/>
      <c r="L34" s="63"/>
      <c r="M34" s="63"/>
      <c r="N34" s="63"/>
      <c r="O34" s="63"/>
      <c r="P34" s="63"/>
      <c r="Q34" s="63"/>
      <c r="R34" s="64"/>
    </row>
    <row r="35" spans="1:26" x14ac:dyDescent="0.35">
      <c r="A35" s="280"/>
      <c r="B35" s="54">
        <v>2005</v>
      </c>
      <c r="C35" s="55"/>
      <c r="D35" s="55"/>
      <c r="E35" s="55"/>
      <c r="F35" s="55"/>
      <c r="G35" s="55"/>
      <c r="H35" s="55"/>
      <c r="I35" s="55"/>
      <c r="J35" s="66"/>
      <c r="K35" s="63"/>
      <c r="L35" s="63"/>
      <c r="M35" s="63"/>
      <c r="N35" s="63"/>
      <c r="O35" s="63"/>
      <c r="P35" s="63"/>
      <c r="Q35" s="63"/>
      <c r="R35" s="64"/>
    </row>
    <row r="36" spans="1:26" x14ac:dyDescent="0.35">
      <c r="A36" s="280"/>
      <c r="B36" s="54">
        <v>2006</v>
      </c>
      <c r="C36" s="55"/>
      <c r="D36" s="55"/>
      <c r="E36" s="55"/>
      <c r="F36" s="55"/>
      <c r="G36" s="55"/>
      <c r="H36" s="55"/>
      <c r="I36" s="55"/>
      <c r="J36" s="66"/>
      <c r="K36" s="63"/>
      <c r="L36" s="63"/>
      <c r="M36" s="63"/>
      <c r="N36" s="63"/>
      <c r="O36" s="63"/>
      <c r="P36" s="63"/>
      <c r="Q36" s="63"/>
      <c r="R36" s="64"/>
    </row>
    <row r="37" spans="1:26" x14ac:dyDescent="0.35">
      <c r="A37" s="280"/>
      <c r="B37" s="54">
        <v>2007</v>
      </c>
      <c r="C37" s="57">
        <v>4818</v>
      </c>
      <c r="D37" s="57">
        <v>677</v>
      </c>
      <c r="E37" s="57">
        <v>43</v>
      </c>
      <c r="F37" s="57">
        <v>230</v>
      </c>
      <c r="G37" s="57">
        <v>25</v>
      </c>
      <c r="H37" s="57">
        <v>54</v>
      </c>
      <c r="I37" s="55">
        <v>5847</v>
      </c>
      <c r="J37" s="66"/>
      <c r="K37" s="63"/>
      <c r="L37" s="63"/>
      <c r="M37" s="63"/>
      <c r="N37" s="63"/>
      <c r="O37" s="63"/>
      <c r="P37" s="63"/>
      <c r="Q37" s="63"/>
      <c r="R37" s="64"/>
    </row>
    <row r="38" spans="1:26" x14ac:dyDescent="0.35">
      <c r="A38" s="280"/>
      <c r="B38" s="54">
        <v>2008</v>
      </c>
      <c r="C38" s="57">
        <v>5090</v>
      </c>
      <c r="D38" s="57">
        <v>569</v>
      </c>
      <c r="E38" s="57">
        <v>76</v>
      </c>
      <c r="F38" s="57">
        <v>246</v>
      </c>
      <c r="G38" s="57">
        <v>50</v>
      </c>
      <c r="H38" s="57">
        <v>89</v>
      </c>
      <c r="I38" s="55">
        <v>6120</v>
      </c>
      <c r="J38" s="66"/>
      <c r="K38" s="63"/>
      <c r="L38" s="63"/>
      <c r="M38" s="63"/>
      <c r="N38" s="63"/>
      <c r="O38" s="63"/>
      <c r="P38" s="63"/>
      <c r="Q38" s="63"/>
      <c r="R38" s="64"/>
    </row>
    <row r="39" spans="1:26" x14ac:dyDescent="0.35">
      <c r="A39" s="280"/>
      <c r="B39" s="54">
        <v>2009</v>
      </c>
      <c r="C39" s="58">
        <v>5047</v>
      </c>
      <c r="D39" s="58">
        <v>511</v>
      </c>
      <c r="E39" s="58">
        <v>54</v>
      </c>
      <c r="F39" s="58">
        <v>235</v>
      </c>
      <c r="G39" s="58">
        <v>26</v>
      </c>
      <c r="H39" s="58">
        <v>114</v>
      </c>
      <c r="I39" s="55">
        <v>5987</v>
      </c>
      <c r="J39" s="66"/>
      <c r="K39" s="63"/>
      <c r="L39" s="63"/>
      <c r="M39" s="63"/>
      <c r="N39" s="63"/>
      <c r="O39" s="63"/>
      <c r="P39" s="63"/>
      <c r="Q39" s="63"/>
      <c r="R39" s="64"/>
    </row>
    <row r="40" spans="1:26" x14ac:dyDescent="0.35">
      <c r="A40" s="280"/>
      <c r="B40" s="54">
        <v>2010</v>
      </c>
      <c r="C40" s="58">
        <v>5144</v>
      </c>
      <c r="D40" s="58">
        <v>470</v>
      </c>
      <c r="E40" s="58">
        <v>75</v>
      </c>
      <c r="F40" s="58">
        <v>225</v>
      </c>
      <c r="G40" s="58">
        <v>38</v>
      </c>
      <c r="H40" s="58">
        <v>108</v>
      </c>
      <c r="I40" s="55">
        <v>6060</v>
      </c>
      <c r="J40" s="66"/>
      <c r="K40" s="63"/>
      <c r="L40" s="63"/>
      <c r="M40" s="63"/>
      <c r="N40" s="63"/>
      <c r="O40" s="63"/>
      <c r="P40" s="63"/>
      <c r="Q40" s="63"/>
      <c r="R40" s="64"/>
    </row>
    <row r="41" spans="1:26" x14ac:dyDescent="0.35">
      <c r="A41" s="280"/>
      <c r="B41" s="54">
        <v>2011</v>
      </c>
      <c r="C41" s="58">
        <v>4548</v>
      </c>
      <c r="D41" s="58">
        <v>435</v>
      </c>
      <c r="E41" s="58">
        <v>45</v>
      </c>
      <c r="F41" s="58">
        <v>199</v>
      </c>
      <c r="G41" s="58">
        <v>27</v>
      </c>
      <c r="H41" s="58">
        <v>112</v>
      </c>
      <c r="I41" s="55">
        <v>5366</v>
      </c>
      <c r="J41" s="66"/>
      <c r="K41" s="63"/>
      <c r="L41" s="63"/>
      <c r="M41" s="63"/>
      <c r="N41" s="63"/>
      <c r="O41" s="63"/>
      <c r="P41" s="63"/>
      <c r="Q41" s="63"/>
      <c r="R41" s="64"/>
      <c r="Z41" s="67"/>
    </row>
    <row r="42" spans="1:26" x14ac:dyDescent="0.35">
      <c r="A42" s="280"/>
      <c r="B42" s="54">
        <v>2012</v>
      </c>
      <c r="C42" s="58">
        <v>3907</v>
      </c>
      <c r="D42" s="58">
        <v>396</v>
      </c>
      <c r="E42" s="58">
        <v>35</v>
      </c>
      <c r="F42" s="58">
        <v>208</v>
      </c>
      <c r="G42" s="58">
        <v>30</v>
      </c>
      <c r="H42" s="58">
        <v>106</v>
      </c>
      <c r="I42" s="55">
        <v>4682</v>
      </c>
      <c r="J42" s="62"/>
      <c r="K42" s="63"/>
      <c r="L42" s="63"/>
      <c r="M42" s="63"/>
      <c r="N42" s="63"/>
      <c r="O42" s="63"/>
      <c r="P42" s="63"/>
      <c r="Q42" s="63"/>
      <c r="R42" s="64"/>
    </row>
    <row r="43" spans="1:26" x14ac:dyDescent="0.35">
      <c r="A43" s="280"/>
      <c r="B43" s="54">
        <v>2013</v>
      </c>
      <c r="C43" s="58">
        <v>1588</v>
      </c>
      <c r="D43" s="58">
        <v>181</v>
      </c>
      <c r="E43" s="58">
        <v>8</v>
      </c>
      <c r="F43" s="58">
        <v>190</v>
      </c>
      <c r="G43" s="58">
        <v>11</v>
      </c>
      <c r="H43" s="58">
        <v>81</v>
      </c>
      <c r="I43" s="58">
        <v>2059</v>
      </c>
      <c r="J43" s="62"/>
      <c r="K43" s="63"/>
      <c r="L43" s="63"/>
      <c r="M43" s="63"/>
      <c r="N43" s="63"/>
      <c r="O43" s="63"/>
      <c r="P43" s="63"/>
      <c r="Q43" s="63"/>
      <c r="R43" s="64"/>
    </row>
    <row r="44" spans="1:26" x14ac:dyDescent="0.35">
      <c r="A44" s="280"/>
      <c r="B44" s="54">
        <v>2014</v>
      </c>
      <c r="C44" s="58">
        <v>1477</v>
      </c>
      <c r="D44" s="58">
        <v>176</v>
      </c>
      <c r="E44" s="58">
        <v>7</v>
      </c>
      <c r="F44" s="58">
        <v>175</v>
      </c>
      <c r="G44" s="58">
        <v>17</v>
      </c>
      <c r="H44" s="58">
        <v>92</v>
      </c>
      <c r="I44" s="58">
        <v>1944</v>
      </c>
      <c r="J44" s="62"/>
      <c r="K44" s="63"/>
      <c r="L44" s="63"/>
      <c r="M44" s="63"/>
      <c r="N44" s="63"/>
      <c r="O44" s="63"/>
      <c r="P44" s="63"/>
      <c r="Q44" s="63"/>
      <c r="R44" s="64"/>
    </row>
    <row r="45" spans="1:26" x14ac:dyDescent="0.35">
      <c r="A45" s="280"/>
      <c r="B45" s="54">
        <v>2015</v>
      </c>
      <c r="C45" s="58">
        <v>1498</v>
      </c>
      <c r="D45" s="58">
        <v>154</v>
      </c>
      <c r="E45" s="58">
        <v>4</v>
      </c>
      <c r="F45" s="58">
        <v>174</v>
      </c>
      <c r="G45" s="58">
        <v>17</v>
      </c>
      <c r="H45" s="58">
        <v>117</v>
      </c>
      <c r="I45" s="58">
        <v>1964</v>
      </c>
      <c r="J45" s="62"/>
      <c r="K45" s="63"/>
      <c r="L45" s="63"/>
      <c r="M45" s="63"/>
      <c r="N45" s="63"/>
      <c r="O45" s="63"/>
      <c r="P45" s="63"/>
      <c r="Q45" s="63"/>
      <c r="R45" s="64"/>
    </row>
    <row r="46" spans="1:26" x14ac:dyDescent="0.35">
      <c r="A46" s="280"/>
      <c r="B46" s="54">
        <v>2016</v>
      </c>
      <c r="C46" s="58">
        <v>1622</v>
      </c>
      <c r="D46" s="58">
        <v>126</v>
      </c>
      <c r="E46" s="58">
        <v>2</v>
      </c>
      <c r="F46" s="58">
        <v>184</v>
      </c>
      <c r="G46" s="58">
        <v>9</v>
      </c>
      <c r="H46" s="58">
        <v>92</v>
      </c>
      <c r="I46" s="58">
        <v>2035</v>
      </c>
      <c r="J46" s="62"/>
      <c r="K46" s="63"/>
      <c r="L46" s="63"/>
      <c r="M46" s="63"/>
      <c r="N46" s="63"/>
      <c r="O46" s="63"/>
      <c r="P46" s="63"/>
      <c r="Q46" s="63"/>
      <c r="R46" s="64"/>
    </row>
    <row r="47" spans="1:26" x14ac:dyDescent="0.35">
      <c r="A47" s="280"/>
      <c r="B47" s="54">
        <v>2017</v>
      </c>
      <c r="C47" s="58">
        <v>1580</v>
      </c>
      <c r="D47" s="58">
        <v>152</v>
      </c>
      <c r="E47" s="58">
        <v>4</v>
      </c>
      <c r="F47" s="58">
        <v>176</v>
      </c>
      <c r="G47" s="58">
        <v>14</v>
      </c>
      <c r="H47" s="58">
        <v>87</v>
      </c>
      <c r="I47" s="58">
        <v>2013</v>
      </c>
      <c r="J47" s="62"/>
      <c r="K47" s="63"/>
      <c r="L47" s="63"/>
      <c r="M47" s="63"/>
      <c r="N47" s="63"/>
      <c r="O47" s="63"/>
      <c r="P47" s="63"/>
      <c r="Q47" s="63"/>
      <c r="R47" s="64"/>
    </row>
    <row r="48" spans="1:26" x14ac:dyDescent="0.35">
      <c r="A48" s="280"/>
      <c r="B48" s="54">
        <v>2018</v>
      </c>
      <c r="C48" s="58">
        <v>1704</v>
      </c>
      <c r="D48" s="58">
        <v>144</v>
      </c>
      <c r="E48" s="58">
        <v>10</v>
      </c>
      <c r="F48" s="58">
        <v>156</v>
      </c>
      <c r="G48" s="58">
        <v>6</v>
      </c>
      <c r="H48" s="58">
        <v>86</v>
      </c>
      <c r="I48" s="58">
        <v>2106</v>
      </c>
      <c r="J48" s="62"/>
      <c r="K48" s="63"/>
      <c r="L48" s="63"/>
      <c r="M48" s="63"/>
      <c r="N48" s="63"/>
      <c r="O48" s="63"/>
      <c r="P48" s="63"/>
      <c r="Q48" s="63"/>
      <c r="R48" s="64"/>
    </row>
    <row r="49" spans="1:18" x14ac:dyDescent="0.35">
      <c r="A49" s="280"/>
      <c r="B49" s="54">
        <v>2019</v>
      </c>
      <c r="C49" s="58">
        <v>1341</v>
      </c>
      <c r="D49" s="58">
        <v>124</v>
      </c>
      <c r="E49" s="58">
        <v>2</v>
      </c>
      <c r="F49" s="58">
        <v>148</v>
      </c>
      <c r="G49" s="58">
        <v>9</v>
      </c>
      <c r="H49" s="58">
        <v>91</v>
      </c>
      <c r="I49" s="58">
        <v>1715</v>
      </c>
      <c r="J49" s="62"/>
      <c r="K49" s="63"/>
      <c r="L49" s="63"/>
      <c r="M49" s="63"/>
      <c r="N49" s="63"/>
      <c r="O49" s="63"/>
      <c r="P49" s="63"/>
      <c r="Q49" s="63"/>
      <c r="R49" s="64"/>
    </row>
    <row r="50" spans="1:18" ht="15" thickBot="1" x14ac:dyDescent="0.4">
      <c r="A50" s="282"/>
      <c r="B50" s="68" t="s">
        <v>87</v>
      </c>
      <c r="C50" s="69">
        <f>C49/C27</f>
        <v>0.30401269553389254</v>
      </c>
      <c r="D50" s="69">
        <f t="shared" ref="D50:I50" si="2">D49/D27</f>
        <v>0.27015250544662311</v>
      </c>
      <c r="E50" s="69">
        <f t="shared" si="2"/>
        <v>1.9801980198019802E-2</v>
      </c>
      <c r="F50" s="69">
        <f t="shared" si="2"/>
        <v>0.47896440129449835</v>
      </c>
      <c r="G50" s="69">
        <f t="shared" si="2"/>
        <v>0.27272727272727271</v>
      </c>
      <c r="H50" s="69">
        <f t="shared" si="2"/>
        <v>1.5423728813559323</v>
      </c>
      <c r="I50" s="69">
        <f t="shared" si="2"/>
        <v>0.31924795234549513</v>
      </c>
      <c r="J50" s="70"/>
      <c r="K50" s="70"/>
      <c r="L50" s="70"/>
      <c r="M50" s="70"/>
      <c r="N50" s="70"/>
      <c r="O50" s="70"/>
      <c r="P50" s="70"/>
      <c r="Q50" s="70"/>
      <c r="R50" s="71"/>
    </row>
    <row r="51" spans="1:18" ht="15" thickTop="1" x14ac:dyDescent="0.35">
      <c r="A51" s="283" t="s">
        <v>89</v>
      </c>
      <c r="B51" s="283"/>
      <c r="C51" s="283"/>
      <c r="D51" s="283"/>
      <c r="E51" s="283"/>
      <c r="F51" s="283"/>
      <c r="G51" s="283"/>
      <c r="H51" s="283"/>
      <c r="I51" s="283"/>
    </row>
    <row r="52" spans="1:18" x14ac:dyDescent="0.35">
      <c r="A52" s="283"/>
      <c r="B52" s="283"/>
      <c r="C52" s="283"/>
      <c r="D52" s="283"/>
      <c r="E52" s="283"/>
      <c r="F52" s="283"/>
      <c r="G52" s="283"/>
      <c r="H52" s="283"/>
      <c r="I52" s="283"/>
    </row>
  </sheetData>
  <mergeCells count="5">
    <mergeCell ref="A1:R1"/>
    <mergeCell ref="A3:A26"/>
    <mergeCell ref="J3:J26"/>
    <mergeCell ref="A27:A50"/>
    <mergeCell ref="A51:I52"/>
  </mergeCells>
  <pageMargins left="0.70866141732283472" right="0.70866141732283472" top="0.74803149606299213" bottom="0.74803149606299213" header="0.31496062992125984" footer="0.31496062992125984"/>
  <pageSetup paperSize="9" scale="62" orientation="landscape" r:id="rId1"/>
  <headerFooter>
    <oddHeader>&amp;C&amp;"Calibri,Regular"&amp;13&amp;K01+000SRAD Report 2045 Transport Statistics Tameside 2019</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0BD32-BF82-4A4E-889C-BB015E8A1523}">
  <sheetPr>
    <pageSetUpPr fitToPage="1"/>
  </sheetPr>
  <dimension ref="A1:O34"/>
  <sheetViews>
    <sheetView zoomScale="75" zoomScaleNormal="75" zoomScalePageLayoutView="78" workbookViewId="0">
      <selection sqref="A1:K1"/>
    </sheetView>
  </sheetViews>
  <sheetFormatPr defaultColWidth="8.81640625" defaultRowHeight="14.5" x14ac:dyDescent="0.35"/>
  <cols>
    <col min="1" max="1" width="13" style="49" customWidth="1"/>
    <col min="2" max="2" width="12.453125" style="49" customWidth="1"/>
    <col min="3" max="3" width="7.1796875" style="49" customWidth="1"/>
    <col min="4" max="4" width="7.7265625" style="49" customWidth="1"/>
    <col min="5" max="5" width="8.1796875" style="49" customWidth="1"/>
    <col min="6" max="6" width="8" style="49" customWidth="1"/>
    <col min="7" max="7" width="7.453125" style="49" customWidth="1"/>
    <col min="8" max="8" width="7.1796875" style="49" customWidth="1"/>
    <col min="9" max="9" width="8.1796875" style="49" customWidth="1"/>
    <col min="10" max="10" width="4.453125" style="49" customWidth="1"/>
    <col min="11" max="16384" width="8.81640625" style="49"/>
  </cols>
  <sheetData>
    <row r="1" spans="1:9" ht="22.5" customHeight="1" thickTop="1" x14ac:dyDescent="0.35">
      <c r="A1" s="277" t="s">
        <v>90</v>
      </c>
      <c r="B1" s="278"/>
      <c r="C1" s="278"/>
      <c r="D1" s="278"/>
      <c r="E1" s="278"/>
      <c r="F1" s="278"/>
      <c r="G1" s="278"/>
      <c r="H1" s="278"/>
      <c r="I1" s="279"/>
    </row>
    <row r="2" spans="1:9" ht="30.25" customHeight="1" x14ac:dyDescent="0.35">
      <c r="A2" s="50" t="s">
        <v>78</v>
      </c>
      <c r="B2" s="51" t="s">
        <v>79</v>
      </c>
      <c r="C2" s="52" t="s">
        <v>8</v>
      </c>
      <c r="D2" s="52" t="s">
        <v>80</v>
      </c>
      <c r="E2" s="52" t="s">
        <v>81</v>
      </c>
      <c r="F2" s="52" t="s">
        <v>11</v>
      </c>
      <c r="G2" s="52" t="s">
        <v>82</v>
      </c>
      <c r="H2" s="52" t="s">
        <v>83</v>
      </c>
      <c r="I2" s="53" t="s">
        <v>84</v>
      </c>
    </row>
    <row r="3" spans="1:9" ht="15" customHeight="1" x14ac:dyDescent="0.35">
      <c r="A3" s="284" t="s">
        <v>85</v>
      </c>
      <c r="B3" s="54">
        <v>2011</v>
      </c>
      <c r="C3" s="58">
        <v>360</v>
      </c>
      <c r="D3" s="58">
        <v>41</v>
      </c>
      <c r="E3" s="58">
        <v>4</v>
      </c>
      <c r="F3" s="58">
        <v>0</v>
      </c>
      <c r="G3" s="58">
        <v>2</v>
      </c>
      <c r="H3" s="58">
        <v>6</v>
      </c>
      <c r="I3" s="72">
        <f>SUM(C3:H3)</f>
        <v>413</v>
      </c>
    </row>
    <row r="4" spans="1:9" x14ac:dyDescent="0.35">
      <c r="A4" s="285"/>
      <c r="B4" s="54">
        <v>2012</v>
      </c>
      <c r="C4" s="58">
        <v>387</v>
      </c>
      <c r="D4" s="58">
        <v>61</v>
      </c>
      <c r="E4" s="58">
        <v>4</v>
      </c>
      <c r="F4" s="58">
        <v>0</v>
      </c>
      <c r="G4" s="58">
        <v>8</v>
      </c>
      <c r="H4" s="58">
        <v>7</v>
      </c>
      <c r="I4" s="72">
        <f t="shared" ref="I4:I31" si="0">SUM(C4:H4)</f>
        <v>467</v>
      </c>
    </row>
    <row r="5" spans="1:9" x14ac:dyDescent="0.35">
      <c r="A5" s="285"/>
      <c r="B5" s="54">
        <v>2013</v>
      </c>
      <c r="C5" s="58">
        <v>487</v>
      </c>
      <c r="D5" s="58">
        <v>48</v>
      </c>
      <c r="E5" s="58">
        <v>6</v>
      </c>
      <c r="F5" s="58">
        <v>0</v>
      </c>
      <c r="G5" s="58">
        <v>2</v>
      </c>
      <c r="H5" s="58">
        <v>10</v>
      </c>
      <c r="I5" s="72">
        <f t="shared" si="0"/>
        <v>553</v>
      </c>
    </row>
    <row r="6" spans="1:9" x14ac:dyDescent="0.35">
      <c r="A6" s="285"/>
      <c r="B6" s="54">
        <v>2014</v>
      </c>
      <c r="C6" s="58">
        <v>420</v>
      </c>
      <c r="D6" s="58">
        <v>46</v>
      </c>
      <c r="E6" s="58">
        <v>5</v>
      </c>
      <c r="F6" s="58">
        <v>0</v>
      </c>
      <c r="G6" s="58">
        <v>2</v>
      </c>
      <c r="H6" s="58">
        <v>3</v>
      </c>
      <c r="I6" s="72">
        <f t="shared" si="0"/>
        <v>476</v>
      </c>
    </row>
    <row r="7" spans="1:9" x14ac:dyDescent="0.35">
      <c r="A7" s="285"/>
      <c r="B7" s="54">
        <v>2015</v>
      </c>
      <c r="C7" s="58">
        <v>415</v>
      </c>
      <c r="D7" s="58">
        <v>46</v>
      </c>
      <c r="E7" s="58">
        <v>8</v>
      </c>
      <c r="F7" s="58">
        <v>0</v>
      </c>
      <c r="G7" s="58">
        <v>1</v>
      </c>
      <c r="H7" s="58">
        <v>0</v>
      </c>
      <c r="I7" s="72">
        <f t="shared" si="0"/>
        <v>470</v>
      </c>
    </row>
    <row r="8" spans="1:9" x14ac:dyDescent="0.35">
      <c r="A8" s="285"/>
      <c r="B8" s="54">
        <v>2016</v>
      </c>
      <c r="C8" s="58">
        <v>436</v>
      </c>
      <c r="D8" s="58">
        <v>70</v>
      </c>
      <c r="E8" s="58">
        <v>3</v>
      </c>
      <c r="F8" s="58">
        <v>0</v>
      </c>
      <c r="G8" s="58">
        <v>1</v>
      </c>
      <c r="H8" s="58">
        <v>6</v>
      </c>
      <c r="I8" s="72">
        <f t="shared" si="0"/>
        <v>516</v>
      </c>
    </row>
    <row r="9" spans="1:9" x14ac:dyDescent="0.35">
      <c r="A9" s="285"/>
      <c r="B9" s="54">
        <v>2017</v>
      </c>
      <c r="C9" s="58">
        <v>467</v>
      </c>
      <c r="D9" s="58">
        <v>43</v>
      </c>
      <c r="E9" s="58">
        <v>3</v>
      </c>
      <c r="F9" s="58">
        <v>0</v>
      </c>
      <c r="G9" s="58">
        <v>0</v>
      </c>
      <c r="H9" s="58">
        <v>1</v>
      </c>
      <c r="I9" s="72">
        <f t="shared" si="0"/>
        <v>514</v>
      </c>
    </row>
    <row r="10" spans="1:9" x14ac:dyDescent="0.35">
      <c r="A10" s="285"/>
      <c r="B10" s="54">
        <v>2018</v>
      </c>
      <c r="C10" s="58">
        <v>489</v>
      </c>
      <c r="D10" s="58">
        <v>57</v>
      </c>
      <c r="E10" s="58">
        <v>2</v>
      </c>
      <c r="F10" s="58">
        <v>0</v>
      </c>
      <c r="G10" s="58">
        <v>1</v>
      </c>
      <c r="H10" s="58">
        <v>3</v>
      </c>
      <c r="I10" s="72">
        <f t="shared" si="0"/>
        <v>552</v>
      </c>
    </row>
    <row r="11" spans="1:9" x14ac:dyDescent="0.35">
      <c r="A11" s="285"/>
      <c r="B11" s="54">
        <v>2019</v>
      </c>
      <c r="C11" s="58">
        <v>438</v>
      </c>
      <c r="D11" s="58">
        <v>45</v>
      </c>
      <c r="E11" s="58">
        <v>5</v>
      </c>
      <c r="F11" s="58">
        <v>0</v>
      </c>
      <c r="G11" s="58">
        <v>1</v>
      </c>
      <c r="H11" s="58">
        <v>0</v>
      </c>
      <c r="I11" s="72">
        <f t="shared" si="0"/>
        <v>489</v>
      </c>
    </row>
    <row r="12" spans="1:9" ht="15" thickBot="1" x14ac:dyDescent="0.4">
      <c r="A12" s="286"/>
      <c r="B12" s="73" t="s">
        <v>91</v>
      </c>
      <c r="C12" s="74">
        <f>C11/C3</f>
        <v>1.2166666666666666</v>
      </c>
      <c r="D12" s="74">
        <f t="shared" ref="D12:I12" si="1">D11/D3</f>
        <v>1.0975609756097562</v>
      </c>
      <c r="E12" s="74">
        <f t="shared" si="1"/>
        <v>1.25</v>
      </c>
      <c r="F12" s="74" t="s">
        <v>92</v>
      </c>
      <c r="G12" s="74" t="s">
        <v>92</v>
      </c>
      <c r="H12" s="74" t="s">
        <v>92</v>
      </c>
      <c r="I12" s="75">
        <f t="shared" si="1"/>
        <v>1.1840193704600483</v>
      </c>
    </row>
    <row r="13" spans="1:9" ht="15" customHeight="1" x14ac:dyDescent="0.35">
      <c r="A13" s="287" t="s">
        <v>86</v>
      </c>
      <c r="B13" s="76">
        <v>2011</v>
      </c>
      <c r="C13" s="77">
        <v>1025</v>
      </c>
      <c r="D13" s="77">
        <v>74</v>
      </c>
      <c r="E13" s="77">
        <v>3</v>
      </c>
      <c r="F13" s="77">
        <v>0</v>
      </c>
      <c r="G13" s="77">
        <v>0</v>
      </c>
      <c r="H13" s="77">
        <v>0</v>
      </c>
      <c r="I13" s="78">
        <f t="shared" si="0"/>
        <v>1102</v>
      </c>
    </row>
    <row r="14" spans="1:9" x14ac:dyDescent="0.35">
      <c r="A14" s="285"/>
      <c r="B14" s="54">
        <v>2012</v>
      </c>
      <c r="C14" s="58">
        <v>847</v>
      </c>
      <c r="D14" s="58">
        <v>72</v>
      </c>
      <c r="E14" s="58">
        <v>6</v>
      </c>
      <c r="F14" s="58">
        <v>1</v>
      </c>
      <c r="G14" s="58">
        <v>1</v>
      </c>
      <c r="H14" s="58">
        <v>7</v>
      </c>
      <c r="I14" s="72">
        <f t="shared" si="0"/>
        <v>934</v>
      </c>
    </row>
    <row r="15" spans="1:9" x14ac:dyDescent="0.35">
      <c r="A15" s="285"/>
      <c r="B15" s="54">
        <v>2013</v>
      </c>
      <c r="C15" s="58">
        <v>1255</v>
      </c>
      <c r="D15" s="58">
        <v>45</v>
      </c>
      <c r="E15" s="58">
        <v>1</v>
      </c>
      <c r="F15" s="58">
        <v>0</v>
      </c>
      <c r="G15" s="58">
        <v>2</v>
      </c>
      <c r="H15" s="58">
        <v>4</v>
      </c>
      <c r="I15" s="72">
        <f t="shared" si="0"/>
        <v>1307</v>
      </c>
    </row>
    <row r="16" spans="1:9" x14ac:dyDescent="0.35">
      <c r="A16" s="285"/>
      <c r="B16" s="54">
        <v>2014</v>
      </c>
      <c r="C16" s="58">
        <v>1187</v>
      </c>
      <c r="D16" s="58">
        <v>61</v>
      </c>
      <c r="E16" s="58">
        <v>7</v>
      </c>
      <c r="F16" s="58">
        <v>0</v>
      </c>
      <c r="G16" s="58">
        <v>2</v>
      </c>
      <c r="H16" s="58">
        <v>2</v>
      </c>
      <c r="I16" s="72">
        <f t="shared" si="0"/>
        <v>1259</v>
      </c>
    </row>
    <row r="17" spans="1:15" x14ac:dyDescent="0.35">
      <c r="A17" s="285"/>
      <c r="B17" s="54">
        <v>2015</v>
      </c>
      <c r="C17" s="58">
        <v>1272</v>
      </c>
      <c r="D17" s="58">
        <v>41</v>
      </c>
      <c r="E17" s="58">
        <v>8</v>
      </c>
      <c r="F17" s="58">
        <v>1</v>
      </c>
      <c r="G17" s="58">
        <v>1</v>
      </c>
      <c r="H17" s="58">
        <v>1</v>
      </c>
      <c r="I17" s="72">
        <f t="shared" si="0"/>
        <v>1324</v>
      </c>
    </row>
    <row r="18" spans="1:15" x14ac:dyDescent="0.35">
      <c r="A18" s="285"/>
      <c r="B18" s="54">
        <v>2016</v>
      </c>
      <c r="C18" s="58">
        <v>1397</v>
      </c>
      <c r="D18" s="58">
        <v>58</v>
      </c>
      <c r="E18" s="58">
        <v>4</v>
      </c>
      <c r="F18" s="58">
        <v>0</v>
      </c>
      <c r="G18" s="58">
        <v>4</v>
      </c>
      <c r="H18" s="58">
        <v>1</v>
      </c>
      <c r="I18" s="72">
        <f t="shared" si="0"/>
        <v>1464</v>
      </c>
    </row>
    <row r="19" spans="1:15" x14ac:dyDescent="0.35">
      <c r="A19" s="285"/>
      <c r="B19" s="54">
        <v>2017</v>
      </c>
      <c r="C19" s="58">
        <v>1500</v>
      </c>
      <c r="D19" s="58">
        <v>73</v>
      </c>
      <c r="E19" s="58">
        <v>2</v>
      </c>
      <c r="F19" s="58">
        <v>1</v>
      </c>
      <c r="G19" s="58">
        <v>1</v>
      </c>
      <c r="H19" s="58">
        <v>2</v>
      </c>
      <c r="I19" s="72">
        <f t="shared" si="0"/>
        <v>1579</v>
      </c>
    </row>
    <row r="20" spans="1:15" x14ac:dyDescent="0.35">
      <c r="A20" s="285"/>
      <c r="B20" s="54">
        <v>2018</v>
      </c>
      <c r="C20" s="58">
        <v>1464</v>
      </c>
      <c r="D20" s="58">
        <v>75</v>
      </c>
      <c r="E20" s="58">
        <v>1</v>
      </c>
      <c r="F20" s="58">
        <v>0</v>
      </c>
      <c r="G20" s="58">
        <v>3</v>
      </c>
      <c r="H20" s="58">
        <v>2</v>
      </c>
      <c r="I20" s="72">
        <f t="shared" si="0"/>
        <v>1545</v>
      </c>
    </row>
    <row r="21" spans="1:15" x14ac:dyDescent="0.35">
      <c r="A21" s="285"/>
      <c r="B21" s="54">
        <v>2019</v>
      </c>
      <c r="C21" s="58">
        <v>1529</v>
      </c>
      <c r="D21" s="58">
        <v>75</v>
      </c>
      <c r="E21" s="58">
        <v>9</v>
      </c>
      <c r="F21" s="58">
        <v>0</v>
      </c>
      <c r="G21" s="58">
        <v>2</v>
      </c>
      <c r="H21" s="58">
        <v>1</v>
      </c>
      <c r="I21" s="72">
        <f t="shared" si="0"/>
        <v>1616</v>
      </c>
    </row>
    <row r="22" spans="1:15" ht="15" thickBot="1" x14ac:dyDescent="0.4">
      <c r="A22" s="286"/>
      <c r="B22" s="73" t="s">
        <v>91</v>
      </c>
      <c r="C22" s="74">
        <f>C21/C13</f>
        <v>1.4917073170731707</v>
      </c>
      <c r="D22" s="74">
        <f t="shared" ref="D22:E22" si="2">D21/D13</f>
        <v>1.0135135135135136</v>
      </c>
      <c r="E22" s="74">
        <f t="shared" si="2"/>
        <v>3</v>
      </c>
      <c r="F22" s="74" t="s">
        <v>92</v>
      </c>
      <c r="G22" s="74" t="s">
        <v>92</v>
      </c>
      <c r="H22" s="74" t="s">
        <v>92</v>
      </c>
      <c r="I22" s="75">
        <f t="shared" ref="I22" si="3">I21/I13</f>
        <v>1.4664246823956444</v>
      </c>
    </row>
    <row r="23" spans="1:15" ht="15" customHeight="1" x14ac:dyDescent="0.35">
      <c r="A23" s="288" t="s">
        <v>88</v>
      </c>
      <c r="B23" s="76">
        <v>2011</v>
      </c>
      <c r="C23" s="77">
        <v>792</v>
      </c>
      <c r="D23" s="77">
        <v>57</v>
      </c>
      <c r="E23" s="77">
        <v>1</v>
      </c>
      <c r="F23" s="77">
        <v>0</v>
      </c>
      <c r="G23" s="77">
        <v>2</v>
      </c>
      <c r="H23" s="77">
        <v>9</v>
      </c>
      <c r="I23" s="78">
        <f t="shared" si="0"/>
        <v>861</v>
      </c>
      <c r="O23" s="67"/>
    </row>
    <row r="24" spans="1:15" x14ac:dyDescent="0.35">
      <c r="A24" s="285"/>
      <c r="B24" s="54">
        <v>2012</v>
      </c>
      <c r="C24" s="58">
        <v>759</v>
      </c>
      <c r="D24" s="58">
        <v>57</v>
      </c>
      <c r="E24" s="58">
        <v>2</v>
      </c>
      <c r="F24" s="58">
        <v>1</v>
      </c>
      <c r="G24" s="58">
        <v>6</v>
      </c>
      <c r="H24" s="58">
        <v>15</v>
      </c>
      <c r="I24" s="72">
        <f t="shared" si="0"/>
        <v>840</v>
      </c>
    </row>
    <row r="25" spans="1:15" x14ac:dyDescent="0.35">
      <c r="A25" s="285"/>
      <c r="B25" s="54">
        <v>2013</v>
      </c>
      <c r="C25" s="58">
        <v>1045</v>
      </c>
      <c r="D25" s="58">
        <v>42</v>
      </c>
      <c r="E25" s="58">
        <v>4</v>
      </c>
      <c r="F25" s="58">
        <v>3</v>
      </c>
      <c r="G25" s="58">
        <v>5</v>
      </c>
      <c r="H25" s="58">
        <v>11</v>
      </c>
      <c r="I25" s="72">
        <f t="shared" si="0"/>
        <v>1110</v>
      </c>
    </row>
    <row r="26" spans="1:15" x14ac:dyDescent="0.35">
      <c r="A26" s="285"/>
      <c r="B26" s="54">
        <v>2014</v>
      </c>
      <c r="C26" s="58">
        <v>945</v>
      </c>
      <c r="D26" s="58">
        <v>46</v>
      </c>
      <c r="E26" s="58">
        <v>2</v>
      </c>
      <c r="F26" s="58">
        <v>0</v>
      </c>
      <c r="G26" s="58">
        <v>4</v>
      </c>
      <c r="H26" s="58">
        <v>6</v>
      </c>
      <c r="I26" s="72">
        <f t="shared" si="0"/>
        <v>1003</v>
      </c>
    </row>
    <row r="27" spans="1:15" x14ac:dyDescent="0.35">
      <c r="A27" s="285"/>
      <c r="B27" s="54">
        <v>2015</v>
      </c>
      <c r="C27" s="58">
        <v>908</v>
      </c>
      <c r="D27" s="58">
        <v>76</v>
      </c>
      <c r="E27" s="58">
        <v>5</v>
      </c>
      <c r="F27" s="58">
        <v>3</v>
      </c>
      <c r="G27" s="58">
        <v>4</v>
      </c>
      <c r="H27" s="58">
        <v>3</v>
      </c>
      <c r="I27" s="72">
        <f t="shared" si="0"/>
        <v>999</v>
      </c>
    </row>
    <row r="28" spans="1:15" x14ac:dyDescent="0.35">
      <c r="A28" s="285"/>
      <c r="B28" s="54">
        <v>2016</v>
      </c>
      <c r="C28" s="58">
        <v>1024</v>
      </c>
      <c r="D28" s="58">
        <v>67</v>
      </c>
      <c r="E28" s="58">
        <v>1</v>
      </c>
      <c r="F28" s="58">
        <v>0</v>
      </c>
      <c r="G28" s="58">
        <v>6</v>
      </c>
      <c r="H28" s="58">
        <v>5</v>
      </c>
      <c r="I28" s="72">
        <f t="shared" si="0"/>
        <v>1103</v>
      </c>
    </row>
    <row r="29" spans="1:15" x14ac:dyDescent="0.35">
      <c r="A29" s="285"/>
      <c r="B29" s="54">
        <v>2017</v>
      </c>
      <c r="C29" s="58">
        <v>1167</v>
      </c>
      <c r="D29" s="58">
        <v>56</v>
      </c>
      <c r="E29" s="58">
        <v>0</v>
      </c>
      <c r="F29" s="58">
        <v>0</v>
      </c>
      <c r="G29" s="58">
        <v>0</v>
      </c>
      <c r="H29" s="58">
        <v>1</v>
      </c>
      <c r="I29" s="72">
        <f t="shared" si="0"/>
        <v>1224</v>
      </c>
    </row>
    <row r="30" spans="1:15" x14ac:dyDescent="0.35">
      <c r="A30" s="285"/>
      <c r="B30" s="54">
        <v>2018</v>
      </c>
      <c r="C30" s="58">
        <v>1154</v>
      </c>
      <c r="D30" s="58">
        <v>68</v>
      </c>
      <c r="E30" s="58">
        <v>0</v>
      </c>
      <c r="F30" s="58">
        <v>0</v>
      </c>
      <c r="G30" s="58">
        <v>2</v>
      </c>
      <c r="H30" s="58">
        <v>2</v>
      </c>
      <c r="I30" s="72">
        <f t="shared" si="0"/>
        <v>1226</v>
      </c>
    </row>
    <row r="31" spans="1:15" x14ac:dyDescent="0.35">
      <c r="A31" s="285"/>
      <c r="B31" s="54">
        <v>2019</v>
      </c>
      <c r="C31" s="58">
        <v>1124</v>
      </c>
      <c r="D31" s="58">
        <v>70</v>
      </c>
      <c r="E31" s="58">
        <v>6</v>
      </c>
      <c r="F31" s="58">
        <v>0</v>
      </c>
      <c r="G31" s="58">
        <v>2</v>
      </c>
      <c r="H31" s="58">
        <v>1</v>
      </c>
      <c r="I31" s="72">
        <f t="shared" si="0"/>
        <v>1203</v>
      </c>
    </row>
    <row r="32" spans="1:15" ht="15" thickBot="1" x14ac:dyDescent="0.4">
      <c r="A32" s="289"/>
      <c r="B32" s="68" t="s">
        <v>91</v>
      </c>
      <c r="C32" s="69">
        <f>C31/C23</f>
        <v>1.4191919191919191</v>
      </c>
      <c r="D32" s="69">
        <f t="shared" ref="D32:I32" si="4">D31/D23</f>
        <v>1.2280701754385965</v>
      </c>
      <c r="E32" s="69">
        <f t="shared" si="4"/>
        <v>6</v>
      </c>
      <c r="F32" s="69" t="s">
        <v>92</v>
      </c>
      <c r="G32" s="69" t="s">
        <v>92</v>
      </c>
      <c r="H32" s="69" t="s">
        <v>92</v>
      </c>
      <c r="I32" s="79">
        <f t="shared" si="4"/>
        <v>1.397212543554007</v>
      </c>
    </row>
    <row r="33" spans="1:9" ht="15" thickTop="1" x14ac:dyDescent="0.35">
      <c r="A33" s="283" t="s">
        <v>89</v>
      </c>
      <c r="B33" s="283"/>
      <c r="C33" s="283"/>
      <c r="D33" s="283"/>
      <c r="E33" s="283"/>
      <c r="F33" s="283"/>
      <c r="G33" s="283"/>
      <c r="H33" s="283"/>
      <c r="I33" s="283"/>
    </row>
    <row r="34" spans="1:9" x14ac:dyDescent="0.35">
      <c r="A34" s="283"/>
      <c r="B34" s="283"/>
      <c r="C34" s="283"/>
      <c r="D34" s="283"/>
      <c r="E34" s="283"/>
      <c r="F34" s="283"/>
      <c r="G34" s="283"/>
      <c r="H34" s="283"/>
      <c r="I34" s="283"/>
    </row>
  </sheetData>
  <mergeCells count="5">
    <mergeCell ref="A1:I1"/>
    <mergeCell ref="A3:A12"/>
    <mergeCell ref="A13:A22"/>
    <mergeCell ref="A23:A32"/>
    <mergeCell ref="A33:I34"/>
  </mergeCells>
  <pageMargins left="0.70866141732283472" right="0.70866141732283472" top="0.74803149606299213" bottom="0.74803149606299213" header="0.31496062992125984" footer="0.31496062992125984"/>
  <pageSetup paperSize="9" scale="73" orientation="landscape" r:id="rId1"/>
  <headerFooter>
    <oddHeader>&amp;C&amp;"Calibri,Regular"&amp;13&amp;K01+000SRAD Report 2045 Transport Statistics Tameside 2019</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78C8-CF94-4B4D-B487-3B68D5B0072C}">
  <sheetPr>
    <pageSetUpPr fitToPage="1"/>
  </sheetPr>
  <dimension ref="A1:D30"/>
  <sheetViews>
    <sheetView zoomScale="75" zoomScaleNormal="75" zoomScalePageLayoutView="78" workbookViewId="0">
      <selection sqref="A1:K1"/>
    </sheetView>
  </sheetViews>
  <sheetFormatPr defaultColWidth="8.81640625" defaultRowHeight="14.5" x14ac:dyDescent="0.35"/>
  <cols>
    <col min="1" max="1" width="8.81640625" style="49"/>
    <col min="2" max="2" width="17" style="49" customWidth="1"/>
    <col min="3" max="3" width="25" style="49" customWidth="1"/>
    <col min="4" max="4" width="18.1796875" style="49" customWidth="1"/>
    <col min="5" max="16384" width="8.81640625" style="49"/>
  </cols>
  <sheetData>
    <row r="1" spans="1:4" ht="22.5" customHeight="1" thickTop="1" x14ac:dyDescent="0.35">
      <c r="A1" s="277" t="s">
        <v>93</v>
      </c>
      <c r="B1" s="278"/>
      <c r="C1" s="278"/>
      <c r="D1" s="279"/>
    </row>
    <row r="2" spans="1:4" ht="30.25" customHeight="1" x14ac:dyDescent="0.35">
      <c r="A2" s="50" t="s">
        <v>78</v>
      </c>
      <c r="B2" s="51" t="s">
        <v>79</v>
      </c>
      <c r="C2" s="52" t="s">
        <v>94</v>
      </c>
      <c r="D2" s="80" t="s">
        <v>95</v>
      </c>
    </row>
    <row r="3" spans="1:4" x14ac:dyDescent="0.35">
      <c r="A3" s="284" t="s">
        <v>85</v>
      </c>
      <c r="B3" s="54">
        <v>2011</v>
      </c>
      <c r="C3" s="81">
        <v>46</v>
      </c>
      <c r="D3" s="82">
        <v>5</v>
      </c>
    </row>
    <row r="4" spans="1:4" x14ac:dyDescent="0.35">
      <c r="A4" s="285"/>
      <c r="B4" s="54">
        <v>2012</v>
      </c>
      <c r="C4" s="81">
        <v>43</v>
      </c>
      <c r="D4" s="82">
        <v>4</v>
      </c>
    </row>
    <row r="5" spans="1:4" x14ac:dyDescent="0.35">
      <c r="A5" s="285"/>
      <c r="B5" s="54">
        <v>2013</v>
      </c>
      <c r="C5" s="81">
        <v>79</v>
      </c>
      <c r="D5" s="82">
        <v>5</v>
      </c>
    </row>
    <row r="6" spans="1:4" x14ac:dyDescent="0.35">
      <c r="A6" s="285"/>
      <c r="B6" s="54">
        <v>2014</v>
      </c>
      <c r="C6" s="81">
        <v>67</v>
      </c>
      <c r="D6" s="82">
        <v>2</v>
      </c>
    </row>
    <row r="7" spans="1:4" x14ac:dyDescent="0.35">
      <c r="A7" s="285"/>
      <c r="B7" s="54">
        <v>2015</v>
      </c>
      <c r="C7" s="81">
        <v>67</v>
      </c>
      <c r="D7" s="82">
        <v>0</v>
      </c>
    </row>
    <row r="8" spans="1:4" x14ac:dyDescent="0.35">
      <c r="A8" s="285"/>
      <c r="B8" s="54">
        <v>2016</v>
      </c>
      <c r="C8" s="81">
        <v>96</v>
      </c>
      <c r="D8" s="82">
        <v>4</v>
      </c>
    </row>
    <row r="9" spans="1:4" x14ac:dyDescent="0.35">
      <c r="A9" s="285"/>
      <c r="B9" s="54">
        <v>2017</v>
      </c>
      <c r="C9" s="81">
        <v>46</v>
      </c>
      <c r="D9" s="82">
        <v>1</v>
      </c>
    </row>
    <row r="10" spans="1:4" x14ac:dyDescent="0.35">
      <c r="A10" s="285"/>
      <c r="B10" s="83">
        <v>2018</v>
      </c>
      <c r="C10" s="84">
        <v>53</v>
      </c>
      <c r="D10" s="85">
        <v>2</v>
      </c>
    </row>
    <row r="11" spans="1:4" ht="15" thickBot="1" x14ac:dyDescent="0.4">
      <c r="A11" s="286"/>
      <c r="B11" s="86">
        <v>2019</v>
      </c>
      <c r="C11" s="87">
        <v>57</v>
      </c>
      <c r="D11" s="88">
        <v>0</v>
      </c>
    </row>
    <row r="12" spans="1:4" ht="15" customHeight="1" x14ac:dyDescent="0.35">
      <c r="A12" s="284" t="s">
        <v>86</v>
      </c>
      <c r="B12" s="76">
        <v>2011</v>
      </c>
      <c r="C12" s="89">
        <v>231</v>
      </c>
      <c r="D12" s="90">
        <v>0</v>
      </c>
    </row>
    <row r="13" spans="1:4" x14ac:dyDescent="0.35">
      <c r="A13" s="285"/>
      <c r="B13" s="54">
        <v>2012</v>
      </c>
      <c r="C13" s="81">
        <v>95</v>
      </c>
      <c r="D13" s="82">
        <v>2</v>
      </c>
    </row>
    <row r="14" spans="1:4" x14ac:dyDescent="0.35">
      <c r="A14" s="285"/>
      <c r="B14" s="54">
        <v>2013</v>
      </c>
      <c r="C14" s="81">
        <v>267</v>
      </c>
      <c r="D14" s="82">
        <v>2</v>
      </c>
    </row>
    <row r="15" spans="1:4" x14ac:dyDescent="0.35">
      <c r="A15" s="285"/>
      <c r="B15" s="54">
        <v>2014</v>
      </c>
      <c r="C15" s="81">
        <v>238</v>
      </c>
      <c r="D15" s="82">
        <v>1</v>
      </c>
    </row>
    <row r="16" spans="1:4" x14ac:dyDescent="0.35">
      <c r="A16" s="285"/>
      <c r="B16" s="54">
        <v>2015</v>
      </c>
      <c r="C16" s="81">
        <v>175</v>
      </c>
      <c r="D16" s="82">
        <v>1</v>
      </c>
    </row>
    <row r="17" spans="1:4" x14ac:dyDescent="0.35">
      <c r="A17" s="285"/>
      <c r="B17" s="54">
        <v>2016</v>
      </c>
      <c r="C17" s="81">
        <v>229</v>
      </c>
      <c r="D17" s="82">
        <v>0</v>
      </c>
    </row>
    <row r="18" spans="1:4" x14ac:dyDescent="0.35">
      <c r="A18" s="285"/>
      <c r="B18" s="54">
        <v>2017</v>
      </c>
      <c r="C18" s="81">
        <v>195</v>
      </c>
      <c r="D18" s="82">
        <v>2</v>
      </c>
    </row>
    <row r="19" spans="1:4" x14ac:dyDescent="0.35">
      <c r="A19" s="285"/>
      <c r="B19" s="83">
        <v>2018</v>
      </c>
      <c r="C19" s="84">
        <v>265</v>
      </c>
      <c r="D19" s="85">
        <v>2</v>
      </c>
    </row>
    <row r="20" spans="1:4" ht="15" thickBot="1" x14ac:dyDescent="0.4">
      <c r="A20" s="286"/>
      <c r="B20" s="86">
        <v>2019</v>
      </c>
      <c r="C20" s="87">
        <v>180</v>
      </c>
      <c r="D20" s="88">
        <v>1</v>
      </c>
    </row>
    <row r="21" spans="1:4" x14ac:dyDescent="0.35">
      <c r="A21" s="284" t="s">
        <v>88</v>
      </c>
      <c r="B21" s="76">
        <v>2011</v>
      </c>
      <c r="C21" s="89">
        <v>281</v>
      </c>
      <c r="D21" s="90">
        <v>4</v>
      </c>
    </row>
    <row r="22" spans="1:4" x14ac:dyDescent="0.35">
      <c r="A22" s="285"/>
      <c r="B22" s="54">
        <v>2012</v>
      </c>
      <c r="C22" s="81">
        <v>117</v>
      </c>
      <c r="D22" s="82">
        <v>6</v>
      </c>
    </row>
    <row r="23" spans="1:4" x14ac:dyDescent="0.35">
      <c r="A23" s="285"/>
      <c r="B23" s="54">
        <v>2013</v>
      </c>
      <c r="C23" s="81">
        <v>171</v>
      </c>
      <c r="D23" s="82">
        <v>7</v>
      </c>
    </row>
    <row r="24" spans="1:4" x14ac:dyDescent="0.35">
      <c r="A24" s="285"/>
      <c r="B24" s="54">
        <v>2014</v>
      </c>
      <c r="C24" s="81">
        <v>222</v>
      </c>
      <c r="D24" s="82">
        <v>2</v>
      </c>
    </row>
    <row r="25" spans="1:4" x14ac:dyDescent="0.35">
      <c r="A25" s="285"/>
      <c r="B25" s="54">
        <v>2015</v>
      </c>
      <c r="C25" s="81">
        <v>188</v>
      </c>
      <c r="D25" s="82">
        <v>3</v>
      </c>
    </row>
    <row r="26" spans="1:4" x14ac:dyDescent="0.35">
      <c r="A26" s="285"/>
      <c r="B26" s="54">
        <v>2016</v>
      </c>
      <c r="C26" s="81">
        <v>202</v>
      </c>
      <c r="D26" s="82">
        <v>3</v>
      </c>
    </row>
    <row r="27" spans="1:4" x14ac:dyDescent="0.35">
      <c r="A27" s="285"/>
      <c r="B27" s="54">
        <v>2017</v>
      </c>
      <c r="C27" s="81">
        <v>189</v>
      </c>
      <c r="D27" s="82">
        <v>1</v>
      </c>
    </row>
    <row r="28" spans="1:4" x14ac:dyDescent="0.35">
      <c r="A28" s="285"/>
      <c r="B28" s="83">
        <v>2018</v>
      </c>
      <c r="C28" s="84">
        <v>178</v>
      </c>
      <c r="D28" s="85">
        <v>2</v>
      </c>
    </row>
    <row r="29" spans="1:4" ht="15" thickBot="1" x14ac:dyDescent="0.4">
      <c r="A29" s="289"/>
      <c r="B29" s="91">
        <v>2019</v>
      </c>
      <c r="C29" s="92">
        <v>201</v>
      </c>
      <c r="D29" s="93">
        <v>1</v>
      </c>
    </row>
    <row r="30" spans="1:4" ht="15.75" customHeight="1" thickTop="1" x14ac:dyDescent="0.35"/>
  </sheetData>
  <mergeCells count="4">
    <mergeCell ref="A1:D1"/>
    <mergeCell ref="A3:A11"/>
    <mergeCell ref="A12:A20"/>
    <mergeCell ref="A21:A29"/>
  </mergeCells>
  <pageMargins left="0.70866141732283472" right="0.70866141732283472" top="0.74803149606299213" bottom="0.74803149606299213" header="0.31496062992125984" footer="0.31496062992125984"/>
  <pageSetup paperSize="9" orientation="landscape" r:id="rId1"/>
  <headerFooter>
    <oddHeader>&amp;C&amp;"Calibri,Regular"&amp;13&amp;K01+000SRAD Report 2045 Transport Statistics Tameside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Key Centre Notes</vt:lpstr>
      <vt:lpstr>Cordon Map</vt:lpstr>
      <vt:lpstr>Table 17 Key Centre Surveys AM</vt:lpstr>
      <vt:lpstr>Table 18 Key Centre Surveys OP</vt:lpstr>
      <vt:lpstr>Table 19 Key Centre Surveys PM</vt:lpstr>
      <vt:lpstr>Tables 20-22 KC New Dev</vt:lpstr>
      <vt:lpstr>Tab 23  KC Traffic Trend</vt:lpstr>
      <vt:lpstr>Tab 24  KC NewDev Traffic Trend</vt:lpstr>
      <vt:lpstr>Tab 25  KC NewDev Ped Trend</vt:lpstr>
      <vt:lpstr>Tabs 26 &amp; 27 KC Car Occupancy</vt:lpstr>
      <vt:lpstr>Table 28 &amp; 29 Rail Met to KC</vt:lpstr>
      <vt:lpstr>Table 30 Walk to KC</vt:lpstr>
      <vt:lpstr>Table 31 KC Car&amp;Non-CarTrip</vt:lpstr>
      <vt:lpstr>'Cordon Map'!Print_Area</vt:lpstr>
      <vt:lpstr>'Key Centre Notes'!Print_Area</vt:lpstr>
      <vt:lpstr>'Tab 23  KC Traffic Trend'!Print_Area</vt:lpstr>
      <vt:lpstr>'Tab 24  KC NewDev Traffic Trend'!Print_Area</vt:lpstr>
      <vt:lpstr>'Tab 25  KC NewDev Ped Trend'!Print_Area</vt:lpstr>
      <vt:lpstr>'Table 17 Key Centre Surveys AM'!Print_Area</vt:lpstr>
      <vt:lpstr>'Table 18 Key Centre Surveys OP'!Print_Area</vt:lpstr>
      <vt:lpstr>'Table 19 Key Centre Surveys PM'!Print_Area</vt:lpstr>
      <vt:lpstr>'Table 28 &amp; 29 Rail Met to KC'!Print_Area</vt:lpstr>
      <vt:lpstr>'Table 30 Walk to KC'!Print_Area</vt:lpstr>
      <vt:lpstr>'Table 31 KC Car&amp;Non-CarTrip'!Print_Area</vt:lpstr>
      <vt:lpstr>'Tables 20-22 KC New Dev'!Print_Area</vt:lpstr>
      <vt:lpstr>'Tabs 26 &amp; 27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2020-07-14T15:00:46Z</dcterms:created>
  <dcterms:modified xsi:type="dcterms:W3CDTF">2020-09-29T16:25:22Z</dcterms:modified>
</cp:coreProperties>
</file>